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300" yWindow="2040" windowWidth="18500" windowHeight="15140" tabRatio="447" activeTab="0"/>
  </bookViews>
  <sheets>
    <sheet name="Health Plan A" sheetId="1" r:id="rId1"/>
    <sheet name="Health Plan B" sheetId="2" r:id="rId2"/>
    <sheet name="Health Plan C" sheetId="3" r:id="rId3"/>
  </sheets>
  <definedNames/>
  <calcPr fullCalcOnLoad="1"/>
</workbook>
</file>

<file path=xl/sharedStrings.xml><?xml version="1.0" encoding="utf-8"?>
<sst xmlns="http://schemas.openxmlformats.org/spreadsheetml/2006/main" count="96" uniqueCount="31">
  <si>
    <t>Health Plan Payment Rate</t>
  </si>
  <si>
    <t>FEE ANALYSIS:</t>
  </si>
  <si>
    <t>REVENUE ANALYSIS:</t>
  </si>
  <si>
    <t>Health Plan Payment as a % of Medicare</t>
  </si>
  <si>
    <t>Target Payment Rate</t>
  </si>
  <si>
    <t>Frequency</t>
  </si>
  <si>
    <t>Your Fee as a % of Medicare</t>
  </si>
  <si>
    <t>CPT Code</t>
  </si>
  <si>
    <t>Current Revenue</t>
  </si>
  <si>
    <t>Projected Revenue</t>
  </si>
  <si>
    <t>% Increase</t>
  </si>
  <si>
    <t>Summary</t>
  </si>
  <si>
    <t>Target as a % of Medicare</t>
  </si>
  <si>
    <t>Your Current Fee</t>
  </si>
  <si>
    <t xml:space="preserve">Health Plan  Payment Rate </t>
  </si>
  <si>
    <t>Instructions: Complete this spreadsheet for each of your major health plans. Replace the sample data with your own. Cells shaded yellow are automatic; do not type in those fields. The spreadsheet provides space for 25 CPT codes; however, more or fewer rows may be needed depending on your practice.</t>
  </si>
  <si>
    <t>Medicare Allowed Amount*</t>
  </si>
  <si>
    <t>Description</t>
  </si>
  <si>
    <t>Sigmoidoscopy</t>
  </si>
  <si>
    <t>Electrocardiogram</t>
  </si>
  <si>
    <t>Subsequent hospital care</t>
  </si>
  <si>
    <t>Level 3 office visit, est</t>
  </si>
  <si>
    <t>Level 3 office visit, new</t>
  </si>
  <si>
    <t>Level 4 office visit, est</t>
  </si>
  <si>
    <t>HEALTH PLAN B</t>
  </si>
  <si>
    <t>HEALTH PLAN C</t>
  </si>
  <si>
    <t xml:space="preserve">*Current data are available by carrier or locality through the "Medicare Physician Fee Schedule Look-Up" tool at http://www.cms.hhs.gov/physicians/mpfsapp/step0.asp. </t>
  </si>
  <si>
    <t>Urinalysis</t>
  </si>
  <si>
    <t>Preventive visit, est</t>
  </si>
  <si>
    <t>FEE ANALYSIS SPREADSHEET</t>
  </si>
  <si>
    <t>Developed by Gregory J. Mertz, MBA, FACMPE. Copyright © 2004 American Academy of Family Physicians. Physicians may duplicate or adapt for use in their own practices; all other rights reserved. Related article: https://www.aafp.org/fpm/2004/1000/p31.html.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</si>
</sst>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  <numFmt numFmtId="165" formatCode=";;;"/>
    <numFmt numFmtId="166" formatCode="&quot;$&quot;#,##0.00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MS Sans Serif"/>
      <family val="0"/>
    </font>
    <font>
      <sz val="8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5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66" fontId="26" fillId="0" borderId="0" xfId="0" applyNumberFormat="1" applyFont="1" applyFill="1" applyBorder="1" applyAlignment="1">
      <alignment horizontal="center" vertical="center" wrapText="1"/>
    </xf>
    <xf numFmtId="6" fontId="26" fillId="0" borderId="0" xfId="0" applyNumberFormat="1" applyFont="1" applyBorder="1" applyAlignment="1">
      <alignment horizontal="center" vertical="center" wrapText="1"/>
    </xf>
    <xf numFmtId="9" fontId="26" fillId="34" borderId="0" xfId="0" applyNumberFormat="1" applyFont="1" applyFill="1" applyBorder="1" applyAlignment="1">
      <alignment horizontal="center" vertical="center" wrapText="1"/>
    </xf>
    <xf numFmtId="9" fontId="26" fillId="34" borderId="14" xfId="0" applyNumberFormat="1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6" fontId="26" fillId="0" borderId="0" xfId="0" applyNumberFormat="1" applyFont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166" fontId="26" fillId="0" borderId="0" xfId="0" applyNumberFormat="1" applyFont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166" fontId="26" fillId="0" borderId="16" xfId="0" applyNumberFormat="1" applyFont="1" applyFill="1" applyBorder="1" applyAlignment="1">
      <alignment horizontal="center" vertical="center" wrapText="1"/>
    </xf>
    <xf numFmtId="6" fontId="26" fillId="0" borderId="16" xfId="0" applyNumberFormat="1" applyFont="1" applyBorder="1" applyAlignment="1">
      <alignment horizontal="center" vertical="center" wrapText="1"/>
    </xf>
    <xf numFmtId="9" fontId="26" fillId="34" borderId="16" xfId="0" applyNumberFormat="1" applyFont="1" applyFill="1" applyBorder="1" applyAlignment="1">
      <alignment horizontal="center" vertical="center" wrapText="1"/>
    </xf>
    <xf numFmtId="9" fontId="26" fillId="34" borderId="17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34" borderId="13" xfId="0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 wrapText="1"/>
    </xf>
    <xf numFmtId="6" fontId="26" fillId="34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5" fillId="34" borderId="15" xfId="0" applyFont="1" applyFill="1" applyBorder="1" applyAlignment="1">
      <alignment horizontal="center" vertical="center" wrapText="1"/>
    </xf>
    <xf numFmtId="0" fontId="26" fillId="34" borderId="16" xfId="0" applyFont="1" applyFill="1" applyBorder="1" applyAlignment="1">
      <alignment horizontal="center" vertical="center" wrapText="1"/>
    </xf>
    <xf numFmtId="6" fontId="26" fillId="34" borderId="16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61</xdr:row>
      <xdr:rowOff>123825</xdr:rowOff>
    </xdr:from>
    <xdr:to>
      <xdr:col>7</xdr:col>
      <xdr:colOff>800100</xdr:colOff>
      <xdr:row>66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11982450"/>
          <a:ext cx="1562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61</xdr:row>
      <xdr:rowOff>123825</xdr:rowOff>
    </xdr:from>
    <xdr:to>
      <xdr:col>7</xdr:col>
      <xdr:colOff>800100</xdr:colOff>
      <xdr:row>66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11982450"/>
          <a:ext cx="1562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61</xdr:row>
      <xdr:rowOff>123825</xdr:rowOff>
    </xdr:from>
    <xdr:to>
      <xdr:col>7</xdr:col>
      <xdr:colOff>800100</xdr:colOff>
      <xdr:row>66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11982450"/>
          <a:ext cx="1562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7"/>
  <sheetViews>
    <sheetView tabSelected="1" zoomScalePageLayoutView="0" workbookViewId="0" topLeftCell="A35">
      <selection activeCell="I47" sqref="I47"/>
    </sheetView>
  </sheetViews>
  <sheetFormatPr defaultColWidth="10.625" defaultRowHeight="12.75"/>
  <cols>
    <col min="1" max="1" width="2.50390625" style="11" customWidth="1"/>
    <col min="2" max="2" width="9.50390625" style="11" customWidth="1"/>
    <col min="3" max="3" width="17.875" style="11" customWidth="1"/>
    <col min="4" max="4" width="9.50390625" style="11" customWidth="1"/>
    <col min="5" max="5" width="10.00390625" style="11" customWidth="1"/>
    <col min="6" max="6" width="9.875" style="11" customWidth="1"/>
    <col min="7" max="7" width="10.375" style="11" customWidth="1"/>
    <col min="8" max="8" width="10.875" style="11" customWidth="1"/>
    <col min="9" max="9" width="9.125" style="11" customWidth="1"/>
    <col min="10" max="10" width="10.625" style="11" customWidth="1"/>
    <col min="11" max="11" width="9.50390625" style="11" customWidth="1"/>
    <col min="12" max="12" width="10.625" style="11" customWidth="1"/>
    <col min="13" max="13" width="8.625" style="11" customWidth="1"/>
    <col min="14" max="16384" width="10.625" style="11" customWidth="1"/>
  </cols>
  <sheetData>
    <row r="1" spans="2:10" s="2" customFormat="1" ht="18" customHeight="1">
      <c r="B1" s="1" t="s">
        <v>29</v>
      </c>
      <c r="C1" s="1"/>
      <c r="D1" s="1"/>
      <c r="E1" s="1"/>
      <c r="F1" s="1"/>
      <c r="G1" s="1"/>
      <c r="H1" s="1"/>
      <c r="I1" s="1"/>
      <c r="J1" s="1"/>
    </row>
    <row r="2" spans="2:10" s="2" customFormat="1" ht="51" customHeight="1" thickBot="1">
      <c r="B2" s="3" t="s">
        <v>15</v>
      </c>
      <c r="C2" s="3"/>
      <c r="D2" s="3"/>
      <c r="E2" s="3"/>
      <c r="F2" s="3"/>
      <c r="G2" s="3"/>
      <c r="H2" s="3"/>
      <c r="I2" s="3"/>
      <c r="J2" s="3"/>
    </row>
    <row r="3" spans="2:14" s="2" customFormat="1" ht="18" customHeight="1">
      <c r="B3" s="4" t="s">
        <v>1</v>
      </c>
      <c r="C3" s="5"/>
      <c r="D3" s="5"/>
      <c r="E3" s="5"/>
      <c r="F3" s="5"/>
      <c r="G3" s="5"/>
      <c r="H3" s="5"/>
      <c r="I3" s="5"/>
      <c r="J3" s="5"/>
      <c r="K3" s="6"/>
      <c r="L3" s="7"/>
      <c r="M3" s="7"/>
      <c r="N3" s="7"/>
    </row>
    <row r="4" spans="2:11" ht="64.5">
      <c r="B4" s="8" t="s">
        <v>7</v>
      </c>
      <c r="C4" s="9" t="s">
        <v>17</v>
      </c>
      <c r="D4" s="9" t="s">
        <v>5</v>
      </c>
      <c r="E4" s="9" t="s">
        <v>16</v>
      </c>
      <c r="F4" s="9" t="s">
        <v>13</v>
      </c>
      <c r="G4" s="9" t="s">
        <v>6</v>
      </c>
      <c r="H4" s="9" t="s">
        <v>14</v>
      </c>
      <c r="I4" s="9" t="s">
        <v>3</v>
      </c>
      <c r="J4" s="9" t="s">
        <v>4</v>
      </c>
      <c r="K4" s="10" t="s">
        <v>12</v>
      </c>
    </row>
    <row r="5" spans="2:11" ht="15" customHeight="1">
      <c r="B5" s="12">
        <v>99203</v>
      </c>
      <c r="C5" s="7" t="s">
        <v>22</v>
      </c>
      <c r="D5" s="13">
        <v>385</v>
      </c>
      <c r="E5" s="14">
        <v>94.18</v>
      </c>
      <c r="F5" s="15">
        <v>115</v>
      </c>
      <c r="G5" s="16">
        <f>IF(E5=0,"",F5/E5)</f>
        <v>1.2210660437460181</v>
      </c>
      <c r="H5" s="15">
        <v>105</v>
      </c>
      <c r="I5" s="16">
        <f>IF(E5=0,"",H5/E5)</f>
        <v>1.1148863877681034</v>
      </c>
      <c r="J5" s="15">
        <v>113</v>
      </c>
      <c r="K5" s="17">
        <f>IF(E5=0,"",J5/E5)</f>
        <v>1.1998301125504351</v>
      </c>
    </row>
    <row r="6" spans="2:12" ht="12.75">
      <c r="B6" s="18">
        <v>99213</v>
      </c>
      <c r="C6" s="19" t="s">
        <v>21</v>
      </c>
      <c r="D6" s="13">
        <v>2269</v>
      </c>
      <c r="E6" s="14">
        <v>51.63</v>
      </c>
      <c r="F6" s="15">
        <v>65</v>
      </c>
      <c r="G6" s="16">
        <f>IF(E6=0,"",F6/E6)</f>
        <v>1.2589579701723803</v>
      </c>
      <c r="H6" s="15">
        <v>58</v>
      </c>
      <c r="I6" s="16">
        <f aca="true" t="shared" si="0" ref="I6:I29">IF(E6=0,"",H6/E6)</f>
        <v>1.1233778810768933</v>
      </c>
      <c r="J6" s="15">
        <v>62</v>
      </c>
      <c r="K6" s="17">
        <f aca="true" t="shared" si="1" ref="K6:K29">IF(E6=0,"",J6/E6)</f>
        <v>1.2008522177028857</v>
      </c>
      <c r="L6" s="20"/>
    </row>
    <row r="7" spans="2:12" ht="12.75">
      <c r="B7" s="18">
        <v>99232</v>
      </c>
      <c r="C7" s="19" t="s">
        <v>20</v>
      </c>
      <c r="D7" s="13">
        <v>596</v>
      </c>
      <c r="E7" s="14">
        <v>54.27</v>
      </c>
      <c r="F7" s="15">
        <v>65</v>
      </c>
      <c r="G7" s="16">
        <f aca="true" t="shared" si="2" ref="G7:G29">IF(E7=0,"",F7/E7)</f>
        <v>1.1977151280633866</v>
      </c>
      <c r="H7" s="15">
        <v>60</v>
      </c>
      <c r="I7" s="16">
        <f t="shared" si="0"/>
        <v>1.1055831951354338</v>
      </c>
      <c r="J7" s="15">
        <v>65</v>
      </c>
      <c r="K7" s="17">
        <f t="shared" si="1"/>
        <v>1.1977151280633866</v>
      </c>
      <c r="L7" s="21"/>
    </row>
    <row r="8" spans="2:11" ht="12.75">
      <c r="B8" s="18">
        <v>99214</v>
      </c>
      <c r="C8" s="19" t="s">
        <v>23</v>
      </c>
      <c r="D8" s="13">
        <v>1977</v>
      </c>
      <c r="E8" s="14">
        <v>80.65</v>
      </c>
      <c r="F8" s="15">
        <v>100</v>
      </c>
      <c r="G8" s="16">
        <f t="shared" si="2"/>
        <v>1.2399256044637321</v>
      </c>
      <c r="H8" s="15">
        <v>90</v>
      </c>
      <c r="I8" s="16">
        <f t="shared" si="0"/>
        <v>1.115933044017359</v>
      </c>
      <c r="J8" s="15">
        <v>97</v>
      </c>
      <c r="K8" s="17">
        <f t="shared" si="1"/>
        <v>1.2027278363298202</v>
      </c>
    </row>
    <row r="9" spans="2:11" ht="12.75">
      <c r="B9" s="18">
        <v>45330</v>
      </c>
      <c r="C9" s="19" t="s">
        <v>18</v>
      </c>
      <c r="D9" s="13">
        <v>112</v>
      </c>
      <c r="E9" s="14">
        <v>117.28</v>
      </c>
      <c r="F9" s="15">
        <v>125</v>
      </c>
      <c r="G9" s="16">
        <f t="shared" si="2"/>
        <v>1.065825375170532</v>
      </c>
      <c r="H9" s="15">
        <v>125</v>
      </c>
      <c r="I9" s="16">
        <f t="shared" si="0"/>
        <v>1.065825375170532</v>
      </c>
      <c r="J9" s="15">
        <v>141</v>
      </c>
      <c r="K9" s="17">
        <f t="shared" si="1"/>
        <v>1.2022510231923602</v>
      </c>
    </row>
    <row r="10" spans="2:12" ht="12.75">
      <c r="B10" s="18">
        <v>93000</v>
      </c>
      <c r="C10" s="19" t="s">
        <v>19</v>
      </c>
      <c r="D10" s="13">
        <v>198</v>
      </c>
      <c r="E10" s="14">
        <v>25.76</v>
      </c>
      <c r="F10" s="15">
        <v>50</v>
      </c>
      <c r="G10" s="16">
        <f t="shared" si="2"/>
        <v>1.9409937888198756</v>
      </c>
      <c r="H10" s="15">
        <v>45</v>
      </c>
      <c r="I10" s="16">
        <f t="shared" si="0"/>
        <v>1.746894409937888</v>
      </c>
      <c r="J10" s="15">
        <v>45</v>
      </c>
      <c r="K10" s="17">
        <f t="shared" si="1"/>
        <v>1.746894409937888</v>
      </c>
      <c r="L10" s="20"/>
    </row>
    <row r="11" spans="2:12" ht="12.75">
      <c r="B11" s="18">
        <v>99396</v>
      </c>
      <c r="C11" s="19" t="s">
        <v>28</v>
      </c>
      <c r="D11" s="13">
        <v>211</v>
      </c>
      <c r="E11" s="14">
        <v>104.27</v>
      </c>
      <c r="F11" s="15">
        <v>130</v>
      </c>
      <c r="G11" s="16">
        <f t="shared" si="2"/>
        <v>1.2467632108947924</v>
      </c>
      <c r="H11" s="15">
        <v>105</v>
      </c>
      <c r="I11" s="16">
        <f t="shared" si="0"/>
        <v>1.0070010549534862</v>
      </c>
      <c r="J11" s="15">
        <v>117</v>
      </c>
      <c r="K11" s="17">
        <f t="shared" si="1"/>
        <v>1.1220868898053131</v>
      </c>
      <c r="L11" s="21"/>
    </row>
    <row r="12" spans="2:11" ht="12.75">
      <c r="B12" s="18">
        <v>81002</v>
      </c>
      <c r="C12" s="19" t="s">
        <v>27</v>
      </c>
      <c r="D12" s="13">
        <v>588</v>
      </c>
      <c r="E12" s="22">
        <v>0</v>
      </c>
      <c r="F12" s="15">
        <v>12</v>
      </c>
      <c r="G12" s="16">
        <f t="shared" si="2"/>
      </c>
      <c r="H12" s="15">
        <v>5</v>
      </c>
      <c r="I12" s="16">
        <f t="shared" si="0"/>
      </c>
      <c r="J12" s="15">
        <v>5</v>
      </c>
      <c r="K12" s="17">
        <f t="shared" si="1"/>
      </c>
    </row>
    <row r="13" spans="2:11" ht="12.75">
      <c r="B13" s="18"/>
      <c r="C13" s="19"/>
      <c r="D13" s="13"/>
      <c r="E13" s="14"/>
      <c r="F13" s="15"/>
      <c r="G13" s="16">
        <f t="shared" si="2"/>
      </c>
      <c r="H13" s="15"/>
      <c r="I13" s="16">
        <f t="shared" si="0"/>
      </c>
      <c r="J13" s="15"/>
      <c r="K13" s="17">
        <f t="shared" si="1"/>
      </c>
    </row>
    <row r="14" spans="2:12" ht="12.75">
      <c r="B14" s="18"/>
      <c r="C14" s="19"/>
      <c r="D14" s="13"/>
      <c r="E14" s="14"/>
      <c r="F14" s="15"/>
      <c r="G14" s="16">
        <f t="shared" si="2"/>
      </c>
      <c r="H14" s="15"/>
      <c r="I14" s="16">
        <f t="shared" si="0"/>
      </c>
      <c r="J14" s="15"/>
      <c r="K14" s="17">
        <f t="shared" si="1"/>
      </c>
      <c r="L14" s="20"/>
    </row>
    <row r="15" spans="2:12" ht="12.75">
      <c r="B15" s="18"/>
      <c r="C15" s="19"/>
      <c r="D15" s="13"/>
      <c r="E15" s="14"/>
      <c r="F15" s="15"/>
      <c r="G15" s="16">
        <f t="shared" si="2"/>
      </c>
      <c r="H15" s="15"/>
      <c r="I15" s="16">
        <f t="shared" si="0"/>
      </c>
      <c r="J15" s="15"/>
      <c r="K15" s="17">
        <f t="shared" si="1"/>
      </c>
      <c r="L15" s="21"/>
    </row>
    <row r="16" spans="2:11" ht="12.75">
      <c r="B16" s="18"/>
      <c r="C16" s="19"/>
      <c r="D16" s="13"/>
      <c r="E16" s="14"/>
      <c r="F16" s="15"/>
      <c r="G16" s="16">
        <f t="shared" si="2"/>
      </c>
      <c r="H16" s="15"/>
      <c r="I16" s="16">
        <f t="shared" si="0"/>
      </c>
      <c r="J16" s="15"/>
      <c r="K16" s="17">
        <f t="shared" si="1"/>
      </c>
    </row>
    <row r="17" spans="2:11" ht="12.75">
      <c r="B17" s="18"/>
      <c r="C17" s="19"/>
      <c r="D17" s="13"/>
      <c r="E17" s="14"/>
      <c r="F17" s="15"/>
      <c r="G17" s="16">
        <f t="shared" si="2"/>
      </c>
      <c r="H17" s="15"/>
      <c r="I17" s="16">
        <f t="shared" si="0"/>
      </c>
      <c r="J17" s="15"/>
      <c r="K17" s="17">
        <f t="shared" si="1"/>
      </c>
    </row>
    <row r="18" spans="2:11" ht="12.75">
      <c r="B18" s="18"/>
      <c r="C18" s="19"/>
      <c r="D18" s="13"/>
      <c r="E18" s="14"/>
      <c r="F18" s="15"/>
      <c r="G18" s="16">
        <f t="shared" si="2"/>
      </c>
      <c r="H18" s="15"/>
      <c r="I18" s="16">
        <f t="shared" si="0"/>
      </c>
      <c r="J18" s="15"/>
      <c r="K18" s="17">
        <f t="shared" si="1"/>
      </c>
    </row>
    <row r="19" spans="2:11" ht="12.75">
      <c r="B19" s="18"/>
      <c r="C19" s="19"/>
      <c r="D19" s="13"/>
      <c r="E19" s="14"/>
      <c r="F19" s="15"/>
      <c r="G19" s="16">
        <f t="shared" si="2"/>
      </c>
      <c r="H19" s="15"/>
      <c r="I19" s="16">
        <f t="shared" si="0"/>
      </c>
      <c r="J19" s="15"/>
      <c r="K19" s="17">
        <f t="shared" si="1"/>
      </c>
    </row>
    <row r="20" spans="2:11" ht="12.75">
      <c r="B20" s="18"/>
      <c r="C20" s="19"/>
      <c r="D20" s="13"/>
      <c r="E20" s="14"/>
      <c r="F20" s="15"/>
      <c r="G20" s="16">
        <f t="shared" si="2"/>
      </c>
      <c r="H20" s="15"/>
      <c r="I20" s="16">
        <f t="shared" si="0"/>
      </c>
      <c r="J20" s="15"/>
      <c r="K20" s="17">
        <f t="shared" si="1"/>
      </c>
    </row>
    <row r="21" spans="2:11" ht="12.75">
      <c r="B21" s="18"/>
      <c r="C21" s="19"/>
      <c r="D21" s="13"/>
      <c r="E21" s="14"/>
      <c r="F21" s="15"/>
      <c r="G21" s="16">
        <f t="shared" si="2"/>
      </c>
      <c r="H21" s="15"/>
      <c r="I21" s="16">
        <f t="shared" si="0"/>
      </c>
      <c r="J21" s="15"/>
      <c r="K21" s="17">
        <f t="shared" si="1"/>
      </c>
    </row>
    <row r="22" spans="2:11" ht="12.75">
      <c r="B22" s="18"/>
      <c r="C22" s="19"/>
      <c r="D22" s="13"/>
      <c r="E22" s="14"/>
      <c r="F22" s="15"/>
      <c r="G22" s="16">
        <f t="shared" si="2"/>
      </c>
      <c r="H22" s="15"/>
      <c r="I22" s="16">
        <f t="shared" si="0"/>
      </c>
      <c r="J22" s="15"/>
      <c r="K22" s="17">
        <f t="shared" si="1"/>
      </c>
    </row>
    <row r="23" spans="2:11" ht="12.75">
      <c r="B23" s="18"/>
      <c r="C23" s="19"/>
      <c r="D23" s="13"/>
      <c r="E23" s="14"/>
      <c r="F23" s="15"/>
      <c r="G23" s="16">
        <f t="shared" si="2"/>
      </c>
      <c r="H23" s="15"/>
      <c r="I23" s="16">
        <f t="shared" si="0"/>
      </c>
      <c r="J23" s="15"/>
      <c r="K23" s="17">
        <f t="shared" si="1"/>
      </c>
    </row>
    <row r="24" spans="2:11" ht="12.75">
      <c r="B24" s="18"/>
      <c r="C24" s="19"/>
      <c r="D24" s="13"/>
      <c r="E24" s="14"/>
      <c r="F24" s="15"/>
      <c r="G24" s="16">
        <f t="shared" si="2"/>
      </c>
      <c r="H24" s="15"/>
      <c r="I24" s="16">
        <f t="shared" si="0"/>
      </c>
      <c r="J24" s="15"/>
      <c r="K24" s="17">
        <f t="shared" si="1"/>
      </c>
    </row>
    <row r="25" spans="2:11" ht="12.75">
      <c r="B25" s="18"/>
      <c r="C25" s="19"/>
      <c r="D25" s="13"/>
      <c r="E25" s="14"/>
      <c r="F25" s="15"/>
      <c r="G25" s="16">
        <f t="shared" si="2"/>
      </c>
      <c r="H25" s="15"/>
      <c r="I25" s="16">
        <f t="shared" si="0"/>
      </c>
      <c r="J25" s="15"/>
      <c r="K25" s="17">
        <f t="shared" si="1"/>
      </c>
    </row>
    <row r="26" spans="2:11" ht="12.75">
      <c r="B26" s="18"/>
      <c r="C26" s="19"/>
      <c r="D26" s="13"/>
      <c r="E26" s="14"/>
      <c r="F26" s="15"/>
      <c r="G26" s="16">
        <f t="shared" si="2"/>
      </c>
      <c r="H26" s="15"/>
      <c r="I26" s="16">
        <f t="shared" si="0"/>
      </c>
      <c r="J26" s="15"/>
      <c r="K26" s="17">
        <f t="shared" si="1"/>
      </c>
    </row>
    <row r="27" spans="2:11" ht="12.75">
      <c r="B27" s="18"/>
      <c r="C27" s="19"/>
      <c r="D27" s="13"/>
      <c r="E27" s="14"/>
      <c r="F27" s="15"/>
      <c r="G27" s="16">
        <f t="shared" si="2"/>
      </c>
      <c r="H27" s="15"/>
      <c r="I27" s="16">
        <f t="shared" si="0"/>
      </c>
      <c r="J27" s="15"/>
      <c r="K27" s="17">
        <f t="shared" si="1"/>
      </c>
    </row>
    <row r="28" spans="2:11" ht="12.75">
      <c r="B28" s="18"/>
      <c r="C28" s="19"/>
      <c r="D28" s="13"/>
      <c r="E28" s="14"/>
      <c r="F28" s="15"/>
      <c r="G28" s="16">
        <f t="shared" si="2"/>
      </c>
      <c r="H28" s="15"/>
      <c r="I28" s="16">
        <f t="shared" si="0"/>
      </c>
      <c r="J28" s="15"/>
      <c r="K28" s="17">
        <f t="shared" si="1"/>
      </c>
    </row>
    <row r="29" spans="2:11" ht="13.5" thickBot="1">
      <c r="B29" s="23"/>
      <c r="C29" s="24"/>
      <c r="D29" s="25"/>
      <c r="E29" s="26"/>
      <c r="F29" s="27"/>
      <c r="G29" s="28">
        <f t="shared" si="2"/>
      </c>
      <c r="H29" s="27"/>
      <c r="I29" s="28">
        <f t="shared" si="0"/>
      </c>
      <c r="J29" s="27"/>
      <c r="K29" s="29">
        <f t="shared" si="1"/>
      </c>
    </row>
    <row r="30" ht="13.5" thickBot="1"/>
    <row r="31" spans="2:8" ht="18.75" customHeight="1">
      <c r="B31" s="30" t="s">
        <v>2</v>
      </c>
      <c r="C31" s="31"/>
      <c r="D31" s="31"/>
      <c r="E31" s="31"/>
      <c r="F31" s="31"/>
      <c r="G31" s="31"/>
      <c r="H31" s="32"/>
    </row>
    <row r="32" spans="2:17" ht="39" customHeight="1">
      <c r="B32" s="8" t="s">
        <v>7</v>
      </c>
      <c r="C32" s="9" t="s">
        <v>5</v>
      </c>
      <c r="D32" s="9" t="s">
        <v>0</v>
      </c>
      <c r="E32" s="9" t="s">
        <v>8</v>
      </c>
      <c r="F32" s="9" t="s">
        <v>4</v>
      </c>
      <c r="G32" s="9" t="s">
        <v>9</v>
      </c>
      <c r="H32" s="10" t="s">
        <v>10</v>
      </c>
      <c r="I32" s="33"/>
      <c r="J32" s="34"/>
      <c r="K32" s="34"/>
      <c r="L32" s="34"/>
      <c r="M32" s="34"/>
      <c r="N32" s="34"/>
      <c r="P32" s="34"/>
      <c r="Q32" s="34"/>
    </row>
    <row r="33" spans="2:9" ht="12.75">
      <c r="B33" s="35">
        <f>IF(B5=0,"",B5)</f>
        <v>99203</v>
      </c>
      <c r="C33" s="36">
        <f aca="true" t="shared" si="3" ref="C33:C38">IF(D5=0,"",D5)</f>
        <v>385</v>
      </c>
      <c r="D33" s="37">
        <f aca="true" t="shared" si="4" ref="D33:D39">IF(H5=0,"",H5)</f>
        <v>105</v>
      </c>
      <c r="E33" s="37">
        <f aca="true" t="shared" si="5" ref="E33:E40">PRODUCT(C33:D33)</f>
        <v>40425</v>
      </c>
      <c r="F33" s="37">
        <f>IF(J5=0,"",J5)</f>
        <v>113</v>
      </c>
      <c r="G33" s="37">
        <f>IF(C33=0,"",PRODUCT(C33,F33))</f>
        <v>43505</v>
      </c>
      <c r="H33" s="17">
        <f>IF(G33=0,"",((G33/E33)-100%))</f>
        <v>0.07619047619047614</v>
      </c>
      <c r="I33" s="38"/>
    </row>
    <row r="34" spans="2:9" ht="12.75">
      <c r="B34" s="35">
        <f aca="true" t="shared" si="6" ref="B34:B57">IF(B6=0,"",B6)</f>
        <v>99213</v>
      </c>
      <c r="C34" s="36">
        <f t="shared" si="3"/>
        <v>2269</v>
      </c>
      <c r="D34" s="37">
        <f t="shared" si="4"/>
        <v>58</v>
      </c>
      <c r="E34" s="37">
        <f t="shared" si="5"/>
        <v>131602</v>
      </c>
      <c r="F34" s="37">
        <f aca="true" t="shared" si="7" ref="F34:F57">IF(J6=0,"",J6)</f>
        <v>62</v>
      </c>
      <c r="G34" s="37">
        <f aca="true" t="shared" si="8" ref="G34:G57">IF(C34=0,"",(PRODUCT(C34,F34)))</f>
        <v>140678</v>
      </c>
      <c r="H34" s="17">
        <f aca="true" t="shared" si="9" ref="H34:H57">IF(G34=0,"",((G34/E34)-100%))</f>
        <v>0.06896551724137923</v>
      </c>
      <c r="I34" s="38"/>
    </row>
    <row r="35" spans="2:9" ht="12.75">
      <c r="B35" s="35">
        <f t="shared" si="6"/>
        <v>99232</v>
      </c>
      <c r="C35" s="36">
        <f t="shared" si="3"/>
        <v>596</v>
      </c>
      <c r="D35" s="37">
        <f t="shared" si="4"/>
        <v>60</v>
      </c>
      <c r="E35" s="37">
        <f t="shared" si="5"/>
        <v>35760</v>
      </c>
      <c r="F35" s="37">
        <f t="shared" si="7"/>
        <v>65</v>
      </c>
      <c r="G35" s="37">
        <f t="shared" si="8"/>
        <v>38740</v>
      </c>
      <c r="H35" s="17">
        <f t="shared" si="9"/>
        <v>0.08333333333333326</v>
      </c>
      <c r="I35" s="38"/>
    </row>
    <row r="36" spans="2:9" ht="12.75">
      <c r="B36" s="35">
        <f t="shared" si="6"/>
        <v>99214</v>
      </c>
      <c r="C36" s="36">
        <f t="shared" si="3"/>
        <v>1977</v>
      </c>
      <c r="D36" s="37">
        <f t="shared" si="4"/>
        <v>90</v>
      </c>
      <c r="E36" s="37">
        <f t="shared" si="5"/>
        <v>177930</v>
      </c>
      <c r="F36" s="37">
        <f t="shared" si="7"/>
        <v>97</v>
      </c>
      <c r="G36" s="37">
        <f t="shared" si="8"/>
        <v>191769</v>
      </c>
      <c r="H36" s="17">
        <f t="shared" si="9"/>
        <v>0.07777777777777772</v>
      </c>
      <c r="I36" s="38"/>
    </row>
    <row r="37" spans="2:9" ht="12.75">
      <c r="B37" s="35">
        <f t="shared" si="6"/>
        <v>45330</v>
      </c>
      <c r="C37" s="36">
        <f t="shared" si="3"/>
        <v>112</v>
      </c>
      <c r="D37" s="37">
        <f t="shared" si="4"/>
        <v>125</v>
      </c>
      <c r="E37" s="37">
        <f t="shared" si="5"/>
        <v>14000</v>
      </c>
      <c r="F37" s="37">
        <f t="shared" si="7"/>
        <v>141</v>
      </c>
      <c r="G37" s="37">
        <f t="shared" si="8"/>
        <v>15792</v>
      </c>
      <c r="H37" s="17">
        <f t="shared" si="9"/>
        <v>0.1279999999999999</v>
      </c>
      <c r="I37" s="38"/>
    </row>
    <row r="38" spans="2:9" ht="12.75">
      <c r="B38" s="35">
        <f t="shared" si="6"/>
        <v>93000</v>
      </c>
      <c r="C38" s="36">
        <f t="shared" si="3"/>
        <v>198</v>
      </c>
      <c r="D38" s="37">
        <f t="shared" si="4"/>
        <v>45</v>
      </c>
      <c r="E38" s="37">
        <f t="shared" si="5"/>
        <v>8910</v>
      </c>
      <c r="F38" s="37">
        <f t="shared" si="7"/>
        <v>45</v>
      </c>
      <c r="G38" s="37">
        <f t="shared" si="8"/>
        <v>8910</v>
      </c>
      <c r="H38" s="17">
        <f t="shared" si="9"/>
        <v>0</v>
      </c>
      <c r="I38" s="38"/>
    </row>
    <row r="39" spans="2:9" ht="12.75">
      <c r="B39" s="35">
        <f t="shared" si="6"/>
        <v>99396</v>
      </c>
      <c r="C39" s="36">
        <f aca="true" t="shared" si="10" ref="C39:C57">IF(D11=0,"",D11)</f>
        <v>211</v>
      </c>
      <c r="D39" s="37">
        <f t="shared" si="4"/>
        <v>105</v>
      </c>
      <c r="E39" s="37">
        <f t="shared" si="5"/>
        <v>22155</v>
      </c>
      <c r="F39" s="37">
        <f t="shared" si="7"/>
        <v>117</v>
      </c>
      <c r="G39" s="37">
        <f t="shared" si="8"/>
        <v>24687</v>
      </c>
      <c r="H39" s="17">
        <f t="shared" si="9"/>
        <v>0.11428571428571432</v>
      </c>
      <c r="I39" s="38"/>
    </row>
    <row r="40" spans="2:9" ht="12.75">
      <c r="B40" s="35">
        <f t="shared" si="6"/>
        <v>81002</v>
      </c>
      <c r="C40" s="36">
        <f t="shared" si="10"/>
        <v>588</v>
      </c>
      <c r="D40" s="37">
        <f aca="true" t="shared" si="11" ref="D40:D57">IF(H12=0,"",H12)</f>
        <v>5</v>
      </c>
      <c r="E40" s="37">
        <f t="shared" si="5"/>
        <v>2940</v>
      </c>
      <c r="F40" s="37">
        <f t="shared" si="7"/>
        <v>5</v>
      </c>
      <c r="G40" s="37">
        <f t="shared" si="8"/>
        <v>2940</v>
      </c>
      <c r="H40" s="17">
        <f t="shared" si="9"/>
        <v>0</v>
      </c>
      <c r="I40" s="38"/>
    </row>
    <row r="41" spans="2:9" ht="12.75">
      <c r="B41" s="35">
        <f t="shared" si="6"/>
      </c>
      <c r="C41" s="36">
        <f t="shared" si="10"/>
      </c>
      <c r="D41" s="37">
        <f t="shared" si="11"/>
      </c>
      <c r="E41" s="37">
        <f aca="true" t="shared" si="12" ref="E41:E57">PRODUCT(C41:D41)</f>
        <v>0</v>
      </c>
      <c r="F41" s="37">
        <f t="shared" si="7"/>
      </c>
      <c r="G41" s="37">
        <f t="shared" si="8"/>
        <v>0</v>
      </c>
      <c r="H41" s="17">
        <f t="shared" si="9"/>
      </c>
      <c r="I41" s="38"/>
    </row>
    <row r="42" spans="2:9" ht="12.75">
      <c r="B42" s="35">
        <f t="shared" si="6"/>
      </c>
      <c r="C42" s="36">
        <f t="shared" si="10"/>
      </c>
      <c r="D42" s="37">
        <f t="shared" si="11"/>
      </c>
      <c r="E42" s="37">
        <f t="shared" si="12"/>
        <v>0</v>
      </c>
      <c r="F42" s="37">
        <f t="shared" si="7"/>
      </c>
      <c r="G42" s="37">
        <f t="shared" si="8"/>
        <v>0</v>
      </c>
      <c r="H42" s="17">
        <f t="shared" si="9"/>
      </c>
      <c r="I42" s="38"/>
    </row>
    <row r="43" spans="2:9" ht="12.75">
      <c r="B43" s="35">
        <f t="shared" si="6"/>
      </c>
      <c r="C43" s="36">
        <f t="shared" si="10"/>
      </c>
      <c r="D43" s="37">
        <f t="shared" si="11"/>
      </c>
      <c r="E43" s="37">
        <f t="shared" si="12"/>
        <v>0</v>
      </c>
      <c r="F43" s="37">
        <f t="shared" si="7"/>
      </c>
      <c r="G43" s="37">
        <f t="shared" si="8"/>
        <v>0</v>
      </c>
      <c r="H43" s="17">
        <f t="shared" si="9"/>
      </c>
      <c r="I43" s="38"/>
    </row>
    <row r="44" spans="2:9" ht="12.75">
      <c r="B44" s="35">
        <f t="shared" si="6"/>
      </c>
      <c r="C44" s="36">
        <f t="shared" si="10"/>
      </c>
      <c r="D44" s="37">
        <f t="shared" si="11"/>
      </c>
      <c r="E44" s="37">
        <f t="shared" si="12"/>
        <v>0</v>
      </c>
      <c r="F44" s="37">
        <f t="shared" si="7"/>
      </c>
      <c r="G44" s="37">
        <f t="shared" si="8"/>
        <v>0</v>
      </c>
      <c r="H44" s="17">
        <f t="shared" si="9"/>
      </c>
      <c r="I44" s="38"/>
    </row>
    <row r="45" spans="2:9" ht="12.75">
      <c r="B45" s="35">
        <f t="shared" si="6"/>
      </c>
      <c r="C45" s="36">
        <f t="shared" si="10"/>
      </c>
      <c r="D45" s="37">
        <f t="shared" si="11"/>
      </c>
      <c r="E45" s="37">
        <f t="shared" si="12"/>
        <v>0</v>
      </c>
      <c r="F45" s="37">
        <f t="shared" si="7"/>
      </c>
      <c r="G45" s="37">
        <f t="shared" si="8"/>
        <v>0</v>
      </c>
      <c r="H45" s="17">
        <f t="shared" si="9"/>
      </c>
      <c r="I45" s="38"/>
    </row>
    <row r="46" spans="2:9" ht="12.75">
      <c r="B46" s="35">
        <f t="shared" si="6"/>
      </c>
      <c r="C46" s="36">
        <f t="shared" si="10"/>
      </c>
      <c r="D46" s="37">
        <f t="shared" si="11"/>
      </c>
      <c r="E46" s="37">
        <f t="shared" si="12"/>
        <v>0</v>
      </c>
      <c r="F46" s="37">
        <f t="shared" si="7"/>
      </c>
      <c r="G46" s="37">
        <f t="shared" si="8"/>
        <v>0</v>
      </c>
      <c r="H46" s="17">
        <f t="shared" si="9"/>
      </c>
      <c r="I46" s="38"/>
    </row>
    <row r="47" spans="2:9" ht="12.75">
      <c r="B47" s="35">
        <f t="shared" si="6"/>
      </c>
      <c r="C47" s="36">
        <f t="shared" si="10"/>
      </c>
      <c r="D47" s="37">
        <f t="shared" si="11"/>
      </c>
      <c r="E47" s="37">
        <f t="shared" si="12"/>
        <v>0</v>
      </c>
      <c r="F47" s="37">
        <f t="shared" si="7"/>
      </c>
      <c r="G47" s="37">
        <f t="shared" si="8"/>
        <v>0</v>
      </c>
      <c r="H47" s="17">
        <f t="shared" si="9"/>
      </c>
      <c r="I47" s="38"/>
    </row>
    <row r="48" spans="2:9" ht="12.75">
      <c r="B48" s="35">
        <f t="shared" si="6"/>
      </c>
      <c r="C48" s="36">
        <f t="shared" si="10"/>
      </c>
      <c r="D48" s="37">
        <f t="shared" si="11"/>
      </c>
      <c r="E48" s="37">
        <f t="shared" si="12"/>
        <v>0</v>
      </c>
      <c r="F48" s="37">
        <f t="shared" si="7"/>
      </c>
      <c r="G48" s="37">
        <f t="shared" si="8"/>
        <v>0</v>
      </c>
      <c r="H48" s="17">
        <f t="shared" si="9"/>
      </c>
      <c r="I48" s="38"/>
    </row>
    <row r="49" spans="2:9" ht="12.75">
      <c r="B49" s="35">
        <f t="shared" si="6"/>
      </c>
      <c r="C49" s="36">
        <f t="shared" si="10"/>
      </c>
      <c r="D49" s="37">
        <f t="shared" si="11"/>
      </c>
      <c r="E49" s="37">
        <f t="shared" si="12"/>
        <v>0</v>
      </c>
      <c r="F49" s="37">
        <f t="shared" si="7"/>
      </c>
      <c r="G49" s="37">
        <f t="shared" si="8"/>
        <v>0</v>
      </c>
      <c r="H49" s="17">
        <f t="shared" si="9"/>
      </c>
      <c r="I49" s="38"/>
    </row>
    <row r="50" spans="2:9" ht="12.75">
      <c r="B50" s="35">
        <f t="shared" si="6"/>
      </c>
      <c r="C50" s="36">
        <f t="shared" si="10"/>
      </c>
      <c r="D50" s="37">
        <f t="shared" si="11"/>
      </c>
      <c r="E50" s="37">
        <f t="shared" si="12"/>
        <v>0</v>
      </c>
      <c r="F50" s="37">
        <f t="shared" si="7"/>
      </c>
      <c r="G50" s="37">
        <f t="shared" si="8"/>
        <v>0</v>
      </c>
      <c r="H50" s="17">
        <f t="shared" si="9"/>
      </c>
      <c r="I50" s="38"/>
    </row>
    <row r="51" spans="2:9" ht="12.75">
      <c r="B51" s="35">
        <f t="shared" si="6"/>
      </c>
      <c r="C51" s="36">
        <f t="shared" si="10"/>
      </c>
      <c r="D51" s="37">
        <f t="shared" si="11"/>
      </c>
      <c r="E51" s="37">
        <f t="shared" si="12"/>
        <v>0</v>
      </c>
      <c r="F51" s="37">
        <f t="shared" si="7"/>
      </c>
      <c r="G51" s="37">
        <f t="shared" si="8"/>
        <v>0</v>
      </c>
      <c r="H51" s="17">
        <f t="shared" si="9"/>
      </c>
      <c r="I51" s="38"/>
    </row>
    <row r="52" spans="2:9" ht="12.75">
      <c r="B52" s="35">
        <f t="shared" si="6"/>
      </c>
      <c r="C52" s="36">
        <f t="shared" si="10"/>
      </c>
      <c r="D52" s="37">
        <f t="shared" si="11"/>
      </c>
      <c r="E52" s="37">
        <f t="shared" si="12"/>
        <v>0</v>
      </c>
      <c r="F52" s="37">
        <f t="shared" si="7"/>
      </c>
      <c r="G52" s="37">
        <f t="shared" si="8"/>
        <v>0</v>
      </c>
      <c r="H52" s="17">
        <f t="shared" si="9"/>
      </c>
      <c r="I52" s="38"/>
    </row>
    <row r="53" spans="2:9" ht="12.75">
      <c r="B53" s="35">
        <f t="shared" si="6"/>
      </c>
      <c r="C53" s="36">
        <f t="shared" si="10"/>
      </c>
      <c r="D53" s="37">
        <f t="shared" si="11"/>
      </c>
      <c r="E53" s="37">
        <f t="shared" si="12"/>
        <v>0</v>
      </c>
      <c r="F53" s="37">
        <f t="shared" si="7"/>
      </c>
      <c r="G53" s="37">
        <f t="shared" si="8"/>
        <v>0</v>
      </c>
      <c r="H53" s="17">
        <f t="shared" si="9"/>
      </c>
      <c r="I53" s="38"/>
    </row>
    <row r="54" spans="2:9" ht="12.75">
      <c r="B54" s="35">
        <f t="shared" si="6"/>
      </c>
      <c r="C54" s="36">
        <f t="shared" si="10"/>
      </c>
      <c r="D54" s="37">
        <f t="shared" si="11"/>
      </c>
      <c r="E54" s="37">
        <f t="shared" si="12"/>
        <v>0</v>
      </c>
      <c r="F54" s="37">
        <f t="shared" si="7"/>
      </c>
      <c r="G54" s="37">
        <f t="shared" si="8"/>
        <v>0</v>
      </c>
      <c r="H54" s="17">
        <f t="shared" si="9"/>
      </c>
      <c r="I54" s="38"/>
    </row>
    <row r="55" spans="2:9" ht="12.75">
      <c r="B55" s="35">
        <f t="shared" si="6"/>
      </c>
      <c r="C55" s="36">
        <f t="shared" si="10"/>
      </c>
      <c r="D55" s="37">
        <f t="shared" si="11"/>
      </c>
      <c r="E55" s="37">
        <f t="shared" si="12"/>
        <v>0</v>
      </c>
      <c r="F55" s="37">
        <f t="shared" si="7"/>
      </c>
      <c r="G55" s="37">
        <f t="shared" si="8"/>
        <v>0</v>
      </c>
      <c r="H55" s="17">
        <f t="shared" si="9"/>
      </c>
      <c r="I55" s="38"/>
    </row>
    <row r="56" spans="2:9" ht="12.75">
      <c r="B56" s="35">
        <f t="shared" si="6"/>
      </c>
      <c r="C56" s="36">
        <f t="shared" si="10"/>
      </c>
      <c r="D56" s="37">
        <f t="shared" si="11"/>
      </c>
      <c r="E56" s="37">
        <f t="shared" si="12"/>
        <v>0</v>
      </c>
      <c r="F56" s="37">
        <f t="shared" si="7"/>
      </c>
      <c r="G56" s="37">
        <f t="shared" si="8"/>
        <v>0</v>
      </c>
      <c r="H56" s="17">
        <f t="shared" si="9"/>
      </c>
      <c r="I56" s="38"/>
    </row>
    <row r="57" spans="2:9" ht="12.75">
      <c r="B57" s="35">
        <f t="shared" si="6"/>
      </c>
      <c r="C57" s="36">
        <f t="shared" si="10"/>
      </c>
      <c r="D57" s="37">
        <f t="shared" si="11"/>
      </c>
      <c r="E57" s="37">
        <f t="shared" si="12"/>
        <v>0</v>
      </c>
      <c r="F57" s="37">
        <f t="shared" si="7"/>
      </c>
      <c r="G57" s="37">
        <f t="shared" si="8"/>
        <v>0</v>
      </c>
      <c r="H57" s="17">
        <f t="shared" si="9"/>
      </c>
      <c r="I57" s="38"/>
    </row>
    <row r="58" spans="2:9" ht="13.5" thickBot="1">
      <c r="B58" s="39" t="s">
        <v>11</v>
      </c>
      <c r="C58" s="40"/>
      <c r="D58" s="40"/>
      <c r="E58" s="41">
        <f>SUM(E33:E57)</f>
        <v>433722</v>
      </c>
      <c r="F58" s="40"/>
      <c r="G58" s="41">
        <f>SUM(G33:G57)</f>
        <v>467021</v>
      </c>
      <c r="H58" s="29">
        <f>(G58/E58)-100%</f>
        <v>0.07677498489816048</v>
      </c>
      <c r="I58" s="38"/>
    </row>
    <row r="60" spans="2:13" ht="31.5" customHeight="1">
      <c r="B60" s="42" t="s">
        <v>26</v>
      </c>
      <c r="C60" s="43"/>
      <c r="D60" s="43"/>
      <c r="E60" s="43"/>
      <c r="F60" s="43"/>
      <c r="G60" s="43"/>
      <c r="H60" s="43"/>
      <c r="K60" s="44"/>
      <c r="L60" s="44"/>
      <c r="M60" s="44"/>
    </row>
    <row r="62" spans="2:8" ht="12.75">
      <c r="B62" s="46" t="s">
        <v>30</v>
      </c>
      <c r="C62" s="46"/>
      <c r="D62" s="46"/>
      <c r="E62" s="46"/>
      <c r="F62" s="46"/>
      <c r="G62" s="45"/>
      <c r="H62" s="45"/>
    </row>
    <row r="63" spans="2:8" ht="12.75">
      <c r="B63" s="46"/>
      <c r="C63" s="46"/>
      <c r="D63" s="46"/>
      <c r="E63" s="46"/>
      <c r="F63" s="46"/>
      <c r="G63" s="45"/>
      <c r="H63" s="45"/>
    </row>
    <row r="64" spans="2:8" ht="12.75">
      <c r="B64" s="46"/>
      <c r="C64" s="46"/>
      <c r="D64" s="46"/>
      <c r="E64" s="46"/>
      <c r="F64" s="46"/>
      <c r="G64" s="45"/>
      <c r="H64" s="45"/>
    </row>
    <row r="65" spans="2:8" ht="12.75">
      <c r="B65" s="46"/>
      <c r="C65" s="46"/>
      <c r="D65" s="46"/>
      <c r="E65" s="46"/>
      <c r="F65" s="46"/>
      <c r="G65" s="45"/>
      <c r="H65" s="45"/>
    </row>
    <row r="66" spans="2:8" ht="12.75">
      <c r="B66" s="46"/>
      <c r="C66" s="46"/>
      <c r="D66" s="46"/>
      <c r="E66" s="46"/>
      <c r="F66" s="46"/>
      <c r="G66" s="45"/>
      <c r="H66" s="45"/>
    </row>
    <row r="67" spans="2:8" ht="12.75">
      <c r="B67" s="46"/>
      <c r="C67" s="46"/>
      <c r="D67" s="46"/>
      <c r="E67" s="46"/>
      <c r="F67" s="46"/>
      <c r="G67" s="45"/>
      <c r="H67" s="45"/>
    </row>
  </sheetData>
  <sheetProtection/>
  <mergeCells count="7">
    <mergeCell ref="B60:H60"/>
    <mergeCell ref="B31:H31"/>
    <mergeCell ref="B3:J3"/>
    <mergeCell ref="B1:J1"/>
    <mergeCell ref="B2:J2"/>
    <mergeCell ref="B62:F67"/>
    <mergeCell ref="G62:H67"/>
  </mergeCells>
  <printOptions/>
  <pageMargins left="0.75" right="0.75" top="1" bottom="1" header="0.5" footer="0.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67"/>
  <sheetViews>
    <sheetView zoomScalePageLayoutView="0" workbookViewId="0" topLeftCell="A45">
      <selection activeCell="D75" sqref="D75"/>
    </sheetView>
  </sheetViews>
  <sheetFormatPr defaultColWidth="10.625" defaultRowHeight="12.75"/>
  <cols>
    <col min="1" max="1" width="2.50390625" style="11" customWidth="1"/>
    <col min="2" max="2" width="9.50390625" style="11" customWidth="1"/>
    <col min="3" max="3" width="17.875" style="11" customWidth="1"/>
    <col min="4" max="4" width="9.50390625" style="11" customWidth="1"/>
    <col min="5" max="5" width="10.00390625" style="11" customWidth="1"/>
    <col min="6" max="6" width="9.875" style="11" customWidth="1"/>
    <col min="7" max="7" width="10.375" style="11" customWidth="1"/>
    <col min="8" max="8" width="10.875" style="11" customWidth="1"/>
    <col min="9" max="9" width="9.125" style="11" customWidth="1"/>
    <col min="10" max="10" width="10.625" style="11" customWidth="1"/>
    <col min="11" max="11" width="9.50390625" style="11" customWidth="1"/>
    <col min="12" max="12" width="10.625" style="11" customWidth="1"/>
    <col min="13" max="13" width="8.625" style="11" customWidth="1"/>
    <col min="14" max="16384" width="10.625" style="11" customWidth="1"/>
  </cols>
  <sheetData>
    <row r="1" spans="2:10" s="2" customFormat="1" ht="18" customHeight="1">
      <c r="B1" s="1" t="s">
        <v>24</v>
      </c>
      <c r="C1" s="1"/>
      <c r="D1" s="1"/>
      <c r="E1" s="1"/>
      <c r="F1" s="1"/>
      <c r="G1" s="1"/>
      <c r="H1" s="1"/>
      <c r="I1" s="1"/>
      <c r="J1" s="1"/>
    </row>
    <row r="2" spans="2:10" s="2" customFormat="1" ht="51" customHeight="1" thickBot="1">
      <c r="B2" s="3" t="s">
        <v>15</v>
      </c>
      <c r="C2" s="3"/>
      <c r="D2" s="3"/>
      <c r="E2" s="3"/>
      <c r="F2" s="3"/>
      <c r="G2" s="3"/>
      <c r="H2" s="3"/>
      <c r="I2" s="3"/>
      <c r="J2" s="3"/>
    </row>
    <row r="3" spans="2:14" s="2" customFormat="1" ht="18" customHeight="1">
      <c r="B3" s="4" t="s">
        <v>1</v>
      </c>
      <c r="C3" s="5"/>
      <c r="D3" s="5"/>
      <c r="E3" s="5"/>
      <c r="F3" s="5"/>
      <c r="G3" s="5"/>
      <c r="H3" s="5"/>
      <c r="I3" s="5"/>
      <c r="J3" s="5"/>
      <c r="K3" s="6"/>
      <c r="L3" s="7"/>
      <c r="M3" s="7"/>
      <c r="N3" s="7"/>
    </row>
    <row r="4" spans="2:11" ht="64.5">
      <c r="B4" s="8" t="s">
        <v>7</v>
      </c>
      <c r="C4" s="9" t="s">
        <v>17</v>
      </c>
      <c r="D4" s="9" t="s">
        <v>5</v>
      </c>
      <c r="E4" s="9" t="s">
        <v>16</v>
      </c>
      <c r="F4" s="9" t="s">
        <v>13</v>
      </c>
      <c r="G4" s="9" t="s">
        <v>6</v>
      </c>
      <c r="H4" s="9" t="s">
        <v>14</v>
      </c>
      <c r="I4" s="9" t="s">
        <v>3</v>
      </c>
      <c r="J4" s="9" t="s">
        <v>4</v>
      </c>
      <c r="K4" s="10" t="s">
        <v>12</v>
      </c>
    </row>
    <row r="5" spans="2:11" ht="15" customHeight="1">
      <c r="B5" s="12">
        <v>99203</v>
      </c>
      <c r="C5" s="7" t="s">
        <v>22</v>
      </c>
      <c r="D5" s="13">
        <v>385</v>
      </c>
      <c r="E5" s="14">
        <v>94.18</v>
      </c>
      <c r="F5" s="15">
        <v>115</v>
      </c>
      <c r="G5" s="16">
        <f>IF(E5=0,"",F5/E5)</f>
        <v>1.2210660437460181</v>
      </c>
      <c r="H5" s="15">
        <v>105</v>
      </c>
      <c r="I5" s="16">
        <f>IF(E5=0,"",H5/E5)</f>
        <v>1.1148863877681034</v>
      </c>
      <c r="J5" s="15">
        <v>113</v>
      </c>
      <c r="K5" s="17">
        <f>IF(E5=0,"",J5/E5)</f>
        <v>1.1998301125504351</v>
      </c>
    </row>
    <row r="6" spans="2:12" ht="12.75">
      <c r="B6" s="18">
        <v>99213</v>
      </c>
      <c r="C6" s="19" t="s">
        <v>21</v>
      </c>
      <c r="D6" s="13">
        <v>2269</v>
      </c>
      <c r="E6" s="14">
        <v>51.63</v>
      </c>
      <c r="F6" s="15">
        <v>65</v>
      </c>
      <c r="G6" s="16">
        <f>IF(E6=0,"",F6/E6)</f>
        <v>1.2589579701723803</v>
      </c>
      <c r="H6" s="15">
        <v>58</v>
      </c>
      <c r="I6" s="16">
        <f aca="true" t="shared" si="0" ref="I6:I29">IF(E6=0,"",H6/E6)</f>
        <v>1.1233778810768933</v>
      </c>
      <c r="J6" s="15">
        <v>62</v>
      </c>
      <c r="K6" s="17">
        <f aca="true" t="shared" si="1" ref="K6:K29">IF(E6=0,"",J6/E6)</f>
        <v>1.2008522177028857</v>
      </c>
      <c r="L6" s="20"/>
    </row>
    <row r="7" spans="2:12" ht="12.75">
      <c r="B7" s="18">
        <v>99232</v>
      </c>
      <c r="C7" s="19" t="s">
        <v>20</v>
      </c>
      <c r="D7" s="13">
        <v>596</v>
      </c>
      <c r="E7" s="14">
        <v>54.27</v>
      </c>
      <c r="F7" s="15">
        <v>65</v>
      </c>
      <c r="G7" s="16">
        <f aca="true" t="shared" si="2" ref="G7:G29">IF(E7=0,"",F7/E7)</f>
        <v>1.1977151280633866</v>
      </c>
      <c r="H7" s="15">
        <v>60</v>
      </c>
      <c r="I7" s="16">
        <f t="shared" si="0"/>
        <v>1.1055831951354338</v>
      </c>
      <c r="J7" s="15">
        <v>65</v>
      </c>
      <c r="K7" s="17">
        <f t="shared" si="1"/>
        <v>1.1977151280633866</v>
      </c>
      <c r="L7" s="21"/>
    </row>
    <row r="8" spans="2:11" ht="12.75">
      <c r="B8" s="18">
        <v>99214</v>
      </c>
      <c r="C8" s="19" t="s">
        <v>23</v>
      </c>
      <c r="D8" s="13">
        <v>1977</v>
      </c>
      <c r="E8" s="14">
        <v>80.65</v>
      </c>
      <c r="F8" s="15">
        <v>100</v>
      </c>
      <c r="G8" s="16">
        <f t="shared" si="2"/>
        <v>1.2399256044637321</v>
      </c>
      <c r="H8" s="15">
        <v>90</v>
      </c>
      <c r="I8" s="16">
        <f t="shared" si="0"/>
        <v>1.115933044017359</v>
      </c>
      <c r="J8" s="15">
        <v>97</v>
      </c>
      <c r="K8" s="17">
        <f t="shared" si="1"/>
        <v>1.2027278363298202</v>
      </c>
    </row>
    <row r="9" spans="2:11" ht="12.75">
      <c r="B9" s="18">
        <v>45330</v>
      </c>
      <c r="C9" s="19" t="s">
        <v>18</v>
      </c>
      <c r="D9" s="13">
        <v>112</v>
      </c>
      <c r="E9" s="14">
        <v>117.28</v>
      </c>
      <c r="F9" s="15">
        <v>125</v>
      </c>
      <c r="G9" s="16">
        <f t="shared" si="2"/>
        <v>1.065825375170532</v>
      </c>
      <c r="H9" s="15">
        <v>125</v>
      </c>
      <c r="I9" s="16">
        <f t="shared" si="0"/>
        <v>1.065825375170532</v>
      </c>
      <c r="J9" s="15">
        <v>141</v>
      </c>
      <c r="K9" s="17">
        <f t="shared" si="1"/>
        <v>1.2022510231923602</v>
      </c>
    </row>
    <row r="10" spans="2:12" ht="12.75">
      <c r="B10" s="18">
        <v>93000</v>
      </c>
      <c r="C10" s="19" t="s">
        <v>19</v>
      </c>
      <c r="D10" s="13">
        <v>198</v>
      </c>
      <c r="E10" s="14">
        <v>25.76</v>
      </c>
      <c r="F10" s="15">
        <v>50</v>
      </c>
      <c r="G10" s="16">
        <f t="shared" si="2"/>
        <v>1.9409937888198756</v>
      </c>
      <c r="H10" s="15">
        <v>45</v>
      </c>
      <c r="I10" s="16">
        <f t="shared" si="0"/>
        <v>1.746894409937888</v>
      </c>
      <c r="J10" s="15">
        <v>45</v>
      </c>
      <c r="K10" s="17">
        <f t="shared" si="1"/>
        <v>1.746894409937888</v>
      </c>
      <c r="L10" s="20"/>
    </row>
    <row r="11" spans="2:12" ht="12.75">
      <c r="B11" s="18">
        <v>99396</v>
      </c>
      <c r="C11" s="19" t="s">
        <v>28</v>
      </c>
      <c r="D11" s="13">
        <v>211</v>
      </c>
      <c r="E11" s="14">
        <v>104.27</v>
      </c>
      <c r="F11" s="15">
        <v>130</v>
      </c>
      <c r="G11" s="16">
        <f t="shared" si="2"/>
        <v>1.2467632108947924</v>
      </c>
      <c r="H11" s="15">
        <v>105</v>
      </c>
      <c r="I11" s="16">
        <f t="shared" si="0"/>
        <v>1.0070010549534862</v>
      </c>
      <c r="J11" s="15">
        <v>117</v>
      </c>
      <c r="K11" s="17">
        <f t="shared" si="1"/>
        <v>1.1220868898053131</v>
      </c>
      <c r="L11" s="21"/>
    </row>
    <row r="12" spans="2:11" ht="12.75">
      <c r="B12" s="18">
        <v>81002</v>
      </c>
      <c r="C12" s="19" t="s">
        <v>27</v>
      </c>
      <c r="D12" s="13">
        <v>588</v>
      </c>
      <c r="E12" s="22">
        <v>0</v>
      </c>
      <c r="F12" s="15">
        <v>12</v>
      </c>
      <c r="G12" s="16">
        <f t="shared" si="2"/>
      </c>
      <c r="H12" s="15">
        <v>5</v>
      </c>
      <c r="I12" s="16">
        <f t="shared" si="0"/>
      </c>
      <c r="J12" s="15">
        <v>5</v>
      </c>
      <c r="K12" s="17">
        <f t="shared" si="1"/>
      </c>
    </row>
    <row r="13" spans="2:11" ht="12.75">
      <c r="B13" s="18"/>
      <c r="C13" s="19"/>
      <c r="D13" s="13"/>
      <c r="E13" s="14"/>
      <c r="F13" s="15"/>
      <c r="G13" s="16">
        <f t="shared" si="2"/>
      </c>
      <c r="H13" s="15"/>
      <c r="I13" s="16">
        <f t="shared" si="0"/>
      </c>
      <c r="J13" s="15"/>
      <c r="K13" s="17">
        <f t="shared" si="1"/>
      </c>
    </row>
    <row r="14" spans="2:12" ht="12.75">
      <c r="B14" s="18"/>
      <c r="C14" s="19"/>
      <c r="D14" s="13"/>
      <c r="E14" s="14"/>
      <c r="F14" s="15"/>
      <c r="G14" s="16">
        <f t="shared" si="2"/>
      </c>
      <c r="H14" s="15"/>
      <c r="I14" s="16">
        <f t="shared" si="0"/>
      </c>
      <c r="J14" s="15"/>
      <c r="K14" s="17">
        <f t="shared" si="1"/>
      </c>
      <c r="L14" s="20"/>
    </row>
    <row r="15" spans="2:12" ht="12.75">
      <c r="B15" s="18"/>
      <c r="C15" s="19"/>
      <c r="D15" s="13"/>
      <c r="E15" s="14"/>
      <c r="F15" s="15"/>
      <c r="G15" s="16">
        <f t="shared" si="2"/>
      </c>
      <c r="H15" s="15"/>
      <c r="I15" s="16">
        <f t="shared" si="0"/>
      </c>
      <c r="J15" s="15"/>
      <c r="K15" s="17">
        <f t="shared" si="1"/>
      </c>
      <c r="L15" s="21"/>
    </row>
    <row r="16" spans="2:11" ht="12.75">
      <c r="B16" s="18"/>
      <c r="C16" s="19"/>
      <c r="D16" s="13"/>
      <c r="E16" s="14"/>
      <c r="F16" s="15"/>
      <c r="G16" s="16">
        <f t="shared" si="2"/>
      </c>
      <c r="H16" s="15"/>
      <c r="I16" s="16">
        <f t="shared" si="0"/>
      </c>
      <c r="J16" s="15"/>
      <c r="K16" s="17">
        <f t="shared" si="1"/>
      </c>
    </row>
    <row r="17" spans="2:11" ht="12.75">
      <c r="B17" s="18"/>
      <c r="C17" s="19"/>
      <c r="D17" s="13"/>
      <c r="E17" s="14"/>
      <c r="F17" s="15"/>
      <c r="G17" s="16">
        <f t="shared" si="2"/>
      </c>
      <c r="H17" s="15"/>
      <c r="I17" s="16">
        <f t="shared" si="0"/>
      </c>
      <c r="J17" s="15"/>
      <c r="K17" s="17">
        <f t="shared" si="1"/>
      </c>
    </row>
    <row r="18" spans="2:11" ht="12.75">
      <c r="B18" s="18"/>
      <c r="C18" s="19"/>
      <c r="D18" s="13"/>
      <c r="E18" s="14"/>
      <c r="F18" s="15"/>
      <c r="G18" s="16">
        <f t="shared" si="2"/>
      </c>
      <c r="H18" s="15"/>
      <c r="I18" s="16">
        <f t="shared" si="0"/>
      </c>
      <c r="J18" s="15"/>
      <c r="K18" s="17">
        <f t="shared" si="1"/>
      </c>
    </row>
    <row r="19" spans="2:11" ht="12.75">
      <c r="B19" s="18"/>
      <c r="C19" s="19"/>
      <c r="D19" s="13"/>
      <c r="E19" s="14"/>
      <c r="F19" s="15"/>
      <c r="G19" s="16">
        <f t="shared" si="2"/>
      </c>
      <c r="H19" s="15"/>
      <c r="I19" s="16">
        <f t="shared" si="0"/>
      </c>
      <c r="J19" s="15"/>
      <c r="K19" s="17">
        <f t="shared" si="1"/>
      </c>
    </row>
    <row r="20" spans="2:11" ht="12.75">
      <c r="B20" s="18"/>
      <c r="C20" s="19"/>
      <c r="D20" s="13"/>
      <c r="E20" s="14"/>
      <c r="F20" s="15"/>
      <c r="G20" s="16">
        <f t="shared" si="2"/>
      </c>
      <c r="H20" s="15"/>
      <c r="I20" s="16">
        <f t="shared" si="0"/>
      </c>
      <c r="J20" s="15"/>
      <c r="K20" s="17">
        <f t="shared" si="1"/>
      </c>
    </row>
    <row r="21" spans="2:11" ht="12.75">
      <c r="B21" s="18"/>
      <c r="C21" s="19"/>
      <c r="D21" s="13"/>
      <c r="E21" s="14"/>
      <c r="F21" s="15"/>
      <c r="G21" s="16">
        <f t="shared" si="2"/>
      </c>
      <c r="H21" s="15"/>
      <c r="I21" s="16">
        <f t="shared" si="0"/>
      </c>
      <c r="J21" s="15"/>
      <c r="K21" s="17">
        <f t="shared" si="1"/>
      </c>
    </row>
    <row r="22" spans="2:11" ht="12.75">
      <c r="B22" s="18"/>
      <c r="C22" s="19"/>
      <c r="D22" s="13"/>
      <c r="E22" s="14"/>
      <c r="F22" s="15"/>
      <c r="G22" s="16">
        <f t="shared" si="2"/>
      </c>
      <c r="H22" s="15"/>
      <c r="I22" s="16">
        <f t="shared" si="0"/>
      </c>
      <c r="J22" s="15"/>
      <c r="K22" s="17">
        <f t="shared" si="1"/>
      </c>
    </row>
    <row r="23" spans="2:11" ht="12.75">
      <c r="B23" s="18"/>
      <c r="C23" s="19"/>
      <c r="D23" s="13"/>
      <c r="E23" s="14"/>
      <c r="F23" s="15"/>
      <c r="G23" s="16">
        <f t="shared" si="2"/>
      </c>
      <c r="H23" s="15"/>
      <c r="I23" s="16">
        <f t="shared" si="0"/>
      </c>
      <c r="J23" s="15"/>
      <c r="K23" s="17">
        <f t="shared" si="1"/>
      </c>
    </row>
    <row r="24" spans="2:11" ht="12.75">
      <c r="B24" s="18"/>
      <c r="C24" s="19"/>
      <c r="D24" s="13"/>
      <c r="E24" s="14"/>
      <c r="F24" s="15"/>
      <c r="G24" s="16">
        <f t="shared" si="2"/>
      </c>
      <c r="H24" s="15"/>
      <c r="I24" s="16">
        <f t="shared" si="0"/>
      </c>
      <c r="J24" s="15"/>
      <c r="K24" s="17">
        <f t="shared" si="1"/>
      </c>
    </row>
    <row r="25" spans="2:11" ht="12.75">
      <c r="B25" s="18"/>
      <c r="C25" s="19"/>
      <c r="D25" s="13"/>
      <c r="E25" s="14"/>
      <c r="F25" s="15"/>
      <c r="G25" s="16">
        <f t="shared" si="2"/>
      </c>
      <c r="H25" s="15"/>
      <c r="I25" s="16">
        <f t="shared" si="0"/>
      </c>
      <c r="J25" s="15"/>
      <c r="K25" s="17">
        <f t="shared" si="1"/>
      </c>
    </row>
    <row r="26" spans="2:11" ht="12.75">
      <c r="B26" s="18"/>
      <c r="C26" s="19"/>
      <c r="D26" s="13"/>
      <c r="E26" s="14"/>
      <c r="F26" s="15"/>
      <c r="G26" s="16">
        <f t="shared" si="2"/>
      </c>
      <c r="H26" s="15"/>
      <c r="I26" s="16">
        <f t="shared" si="0"/>
      </c>
      <c r="J26" s="15"/>
      <c r="K26" s="17">
        <f t="shared" si="1"/>
      </c>
    </row>
    <row r="27" spans="2:11" ht="12.75">
      <c r="B27" s="18"/>
      <c r="C27" s="19"/>
      <c r="D27" s="13"/>
      <c r="E27" s="14"/>
      <c r="F27" s="15"/>
      <c r="G27" s="16">
        <f t="shared" si="2"/>
      </c>
      <c r="H27" s="15"/>
      <c r="I27" s="16">
        <f t="shared" si="0"/>
      </c>
      <c r="J27" s="15"/>
      <c r="K27" s="17">
        <f t="shared" si="1"/>
      </c>
    </row>
    <row r="28" spans="2:11" ht="12.75">
      <c r="B28" s="18"/>
      <c r="C28" s="19"/>
      <c r="D28" s="13"/>
      <c r="E28" s="14"/>
      <c r="F28" s="15"/>
      <c r="G28" s="16">
        <f t="shared" si="2"/>
      </c>
      <c r="H28" s="15"/>
      <c r="I28" s="16">
        <f t="shared" si="0"/>
      </c>
      <c r="J28" s="15"/>
      <c r="K28" s="17">
        <f t="shared" si="1"/>
      </c>
    </row>
    <row r="29" spans="2:11" ht="13.5" thickBot="1">
      <c r="B29" s="23"/>
      <c r="C29" s="24"/>
      <c r="D29" s="25"/>
      <c r="E29" s="26"/>
      <c r="F29" s="27"/>
      <c r="G29" s="28">
        <f t="shared" si="2"/>
      </c>
      <c r="H29" s="27"/>
      <c r="I29" s="28">
        <f t="shared" si="0"/>
      </c>
      <c r="J29" s="27"/>
      <c r="K29" s="29">
        <f t="shared" si="1"/>
      </c>
    </row>
    <row r="30" ht="13.5" thickBot="1"/>
    <row r="31" spans="2:8" ht="18.75" customHeight="1">
      <c r="B31" s="30" t="s">
        <v>2</v>
      </c>
      <c r="C31" s="31"/>
      <c r="D31" s="31"/>
      <c r="E31" s="31"/>
      <c r="F31" s="31"/>
      <c r="G31" s="31"/>
      <c r="H31" s="32"/>
    </row>
    <row r="32" spans="2:17" ht="39" customHeight="1">
      <c r="B32" s="8" t="s">
        <v>7</v>
      </c>
      <c r="C32" s="9" t="s">
        <v>5</v>
      </c>
      <c r="D32" s="9" t="s">
        <v>0</v>
      </c>
      <c r="E32" s="9" t="s">
        <v>8</v>
      </c>
      <c r="F32" s="9" t="s">
        <v>4</v>
      </c>
      <c r="G32" s="9" t="s">
        <v>9</v>
      </c>
      <c r="H32" s="10" t="s">
        <v>10</v>
      </c>
      <c r="I32" s="33"/>
      <c r="J32" s="34"/>
      <c r="K32" s="34"/>
      <c r="L32" s="34"/>
      <c r="M32" s="34"/>
      <c r="N32" s="34"/>
      <c r="P32" s="34"/>
      <c r="Q32" s="34"/>
    </row>
    <row r="33" spans="2:9" ht="12.75">
      <c r="B33" s="35">
        <f>IF(B5=0,"",B5)</f>
        <v>99203</v>
      </c>
      <c r="C33" s="36">
        <f aca="true" t="shared" si="3" ref="C33:C57">IF(D5=0,"",D5)</f>
        <v>385</v>
      </c>
      <c r="D33" s="37">
        <f aca="true" t="shared" si="4" ref="D33:D57">IF(H5=0,"",H5)</f>
        <v>105</v>
      </c>
      <c r="E33" s="37">
        <f aca="true" t="shared" si="5" ref="E33:E57">PRODUCT(C33:D33)</f>
        <v>40425</v>
      </c>
      <c r="F33" s="37">
        <f>IF(J5=0,"",J5)</f>
        <v>113</v>
      </c>
      <c r="G33" s="37">
        <f>IF(C33=0,"",PRODUCT(C33,F33))</f>
        <v>43505</v>
      </c>
      <c r="H33" s="17">
        <f>IF(G33=0,"",((G33/E33)-100%))</f>
        <v>0.07619047619047614</v>
      </c>
      <c r="I33" s="38"/>
    </row>
    <row r="34" spans="2:9" ht="12.75">
      <c r="B34" s="35">
        <f aca="true" t="shared" si="6" ref="B34:B57">IF(B6=0,"",B6)</f>
        <v>99213</v>
      </c>
      <c r="C34" s="36">
        <f t="shared" si="3"/>
        <v>2269</v>
      </c>
      <c r="D34" s="37">
        <f t="shared" si="4"/>
        <v>58</v>
      </c>
      <c r="E34" s="37">
        <f t="shared" si="5"/>
        <v>131602</v>
      </c>
      <c r="F34" s="37">
        <f aca="true" t="shared" si="7" ref="F34:F57">IF(J6=0,"",J6)</f>
        <v>62</v>
      </c>
      <c r="G34" s="37">
        <f aca="true" t="shared" si="8" ref="G34:G57">IF(C34=0,"",(PRODUCT(C34,F34)))</f>
        <v>140678</v>
      </c>
      <c r="H34" s="17">
        <f aca="true" t="shared" si="9" ref="H34:H57">IF(G34=0,"",((G34/E34)-100%))</f>
        <v>0.06896551724137923</v>
      </c>
      <c r="I34" s="38"/>
    </row>
    <row r="35" spans="2:9" ht="12.75">
      <c r="B35" s="35">
        <f t="shared" si="6"/>
        <v>99232</v>
      </c>
      <c r="C35" s="36">
        <f t="shared" si="3"/>
        <v>596</v>
      </c>
      <c r="D35" s="37">
        <f t="shared" si="4"/>
        <v>60</v>
      </c>
      <c r="E35" s="37">
        <f t="shared" si="5"/>
        <v>35760</v>
      </c>
      <c r="F35" s="37">
        <f t="shared" si="7"/>
        <v>65</v>
      </c>
      <c r="G35" s="37">
        <f t="shared" si="8"/>
        <v>38740</v>
      </c>
      <c r="H35" s="17">
        <f t="shared" si="9"/>
        <v>0.08333333333333326</v>
      </c>
      <c r="I35" s="38"/>
    </row>
    <row r="36" spans="2:9" ht="12.75">
      <c r="B36" s="35">
        <f t="shared" si="6"/>
        <v>99214</v>
      </c>
      <c r="C36" s="36">
        <f t="shared" si="3"/>
        <v>1977</v>
      </c>
      <c r="D36" s="37">
        <f t="shared" si="4"/>
        <v>90</v>
      </c>
      <c r="E36" s="37">
        <f t="shared" si="5"/>
        <v>177930</v>
      </c>
      <c r="F36" s="37">
        <f t="shared" si="7"/>
        <v>97</v>
      </c>
      <c r="G36" s="37">
        <f t="shared" si="8"/>
        <v>191769</v>
      </c>
      <c r="H36" s="17">
        <f t="shared" si="9"/>
        <v>0.07777777777777772</v>
      </c>
      <c r="I36" s="38"/>
    </row>
    <row r="37" spans="2:9" ht="12.75">
      <c r="B37" s="35">
        <f t="shared" si="6"/>
        <v>45330</v>
      </c>
      <c r="C37" s="36">
        <f t="shared" si="3"/>
        <v>112</v>
      </c>
      <c r="D37" s="37">
        <f t="shared" si="4"/>
        <v>125</v>
      </c>
      <c r="E37" s="37">
        <f t="shared" si="5"/>
        <v>14000</v>
      </c>
      <c r="F37" s="37">
        <f t="shared" si="7"/>
        <v>141</v>
      </c>
      <c r="G37" s="37">
        <f t="shared" si="8"/>
        <v>15792</v>
      </c>
      <c r="H37" s="17">
        <f t="shared" si="9"/>
        <v>0.1279999999999999</v>
      </c>
      <c r="I37" s="38"/>
    </row>
    <row r="38" spans="2:9" ht="12.75">
      <c r="B38" s="35">
        <f t="shared" si="6"/>
        <v>93000</v>
      </c>
      <c r="C38" s="36">
        <f t="shared" si="3"/>
        <v>198</v>
      </c>
      <c r="D38" s="37">
        <f t="shared" si="4"/>
        <v>45</v>
      </c>
      <c r="E38" s="37">
        <f t="shared" si="5"/>
        <v>8910</v>
      </c>
      <c r="F38" s="37">
        <f t="shared" si="7"/>
        <v>45</v>
      </c>
      <c r="G38" s="37">
        <f t="shared" si="8"/>
        <v>8910</v>
      </c>
      <c r="H38" s="17">
        <f t="shared" si="9"/>
        <v>0</v>
      </c>
      <c r="I38" s="38"/>
    </row>
    <row r="39" spans="2:9" ht="12.75">
      <c r="B39" s="35">
        <f t="shared" si="6"/>
        <v>99396</v>
      </c>
      <c r="C39" s="36">
        <f t="shared" si="3"/>
        <v>211</v>
      </c>
      <c r="D39" s="37">
        <f t="shared" si="4"/>
        <v>105</v>
      </c>
      <c r="E39" s="37">
        <f t="shared" si="5"/>
        <v>22155</v>
      </c>
      <c r="F39" s="37">
        <f t="shared" si="7"/>
        <v>117</v>
      </c>
      <c r="G39" s="37">
        <f t="shared" si="8"/>
        <v>24687</v>
      </c>
      <c r="H39" s="17">
        <f t="shared" si="9"/>
        <v>0.11428571428571432</v>
      </c>
      <c r="I39" s="38"/>
    </row>
    <row r="40" spans="2:9" ht="12.75">
      <c r="B40" s="35">
        <f t="shared" si="6"/>
        <v>81002</v>
      </c>
      <c r="C40" s="36">
        <f t="shared" si="3"/>
        <v>588</v>
      </c>
      <c r="D40" s="37">
        <f t="shared" si="4"/>
        <v>5</v>
      </c>
      <c r="E40" s="37">
        <f t="shared" si="5"/>
        <v>2940</v>
      </c>
      <c r="F40" s="37">
        <f t="shared" si="7"/>
        <v>5</v>
      </c>
      <c r="G40" s="37">
        <f t="shared" si="8"/>
        <v>2940</v>
      </c>
      <c r="H40" s="17">
        <f t="shared" si="9"/>
        <v>0</v>
      </c>
      <c r="I40" s="38"/>
    </row>
    <row r="41" spans="2:9" ht="12.75">
      <c r="B41" s="35">
        <f t="shared" si="6"/>
      </c>
      <c r="C41" s="36">
        <f t="shared" si="3"/>
      </c>
      <c r="D41" s="37">
        <f t="shared" si="4"/>
      </c>
      <c r="E41" s="37">
        <f t="shared" si="5"/>
        <v>0</v>
      </c>
      <c r="F41" s="37">
        <f t="shared" si="7"/>
      </c>
      <c r="G41" s="37">
        <f t="shared" si="8"/>
        <v>0</v>
      </c>
      <c r="H41" s="17">
        <f t="shared" si="9"/>
      </c>
      <c r="I41" s="38"/>
    </row>
    <row r="42" spans="2:9" ht="12.75">
      <c r="B42" s="35">
        <f t="shared" si="6"/>
      </c>
      <c r="C42" s="36">
        <f t="shared" si="3"/>
      </c>
      <c r="D42" s="37">
        <f t="shared" si="4"/>
      </c>
      <c r="E42" s="37">
        <f t="shared" si="5"/>
        <v>0</v>
      </c>
      <c r="F42" s="37">
        <f t="shared" si="7"/>
      </c>
      <c r="G42" s="37">
        <f t="shared" si="8"/>
        <v>0</v>
      </c>
      <c r="H42" s="17">
        <f t="shared" si="9"/>
      </c>
      <c r="I42" s="38"/>
    </row>
    <row r="43" spans="2:9" ht="12.75">
      <c r="B43" s="35">
        <f t="shared" si="6"/>
      </c>
      <c r="C43" s="36">
        <f t="shared" si="3"/>
      </c>
      <c r="D43" s="37">
        <f t="shared" si="4"/>
      </c>
      <c r="E43" s="37">
        <f t="shared" si="5"/>
        <v>0</v>
      </c>
      <c r="F43" s="37">
        <f t="shared" si="7"/>
      </c>
      <c r="G43" s="37">
        <f t="shared" si="8"/>
        <v>0</v>
      </c>
      <c r="H43" s="17">
        <f t="shared" si="9"/>
      </c>
      <c r="I43" s="38"/>
    </row>
    <row r="44" spans="2:9" ht="12.75">
      <c r="B44" s="35">
        <f t="shared" si="6"/>
      </c>
      <c r="C44" s="36">
        <f t="shared" si="3"/>
      </c>
      <c r="D44" s="37">
        <f t="shared" si="4"/>
      </c>
      <c r="E44" s="37">
        <f t="shared" si="5"/>
        <v>0</v>
      </c>
      <c r="F44" s="37">
        <f t="shared" si="7"/>
      </c>
      <c r="G44" s="37">
        <f t="shared" si="8"/>
        <v>0</v>
      </c>
      <c r="H44" s="17">
        <f t="shared" si="9"/>
      </c>
      <c r="I44" s="38"/>
    </row>
    <row r="45" spans="2:9" ht="12.75">
      <c r="B45" s="35">
        <f t="shared" si="6"/>
      </c>
      <c r="C45" s="36">
        <f t="shared" si="3"/>
      </c>
      <c r="D45" s="37">
        <f t="shared" si="4"/>
      </c>
      <c r="E45" s="37">
        <f t="shared" si="5"/>
        <v>0</v>
      </c>
      <c r="F45" s="37">
        <f t="shared" si="7"/>
      </c>
      <c r="G45" s="37">
        <f t="shared" si="8"/>
        <v>0</v>
      </c>
      <c r="H45" s="17">
        <f t="shared" si="9"/>
      </c>
      <c r="I45" s="38"/>
    </row>
    <row r="46" spans="2:9" ht="12.75">
      <c r="B46" s="35">
        <f t="shared" si="6"/>
      </c>
      <c r="C46" s="36">
        <f t="shared" si="3"/>
      </c>
      <c r="D46" s="37">
        <f t="shared" si="4"/>
      </c>
      <c r="E46" s="37">
        <f t="shared" si="5"/>
        <v>0</v>
      </c>
      <c r="F46" s="37">
        <f t="shared" si="7"/>
      </c>
      <c r="G46" s="37">
        <f t="shared" si="8"/>
        <v>0</v>
      </c>
      <c r="H46" s="17">
        <f t="shared" si="9"/>
      </c>
      <c r="I46" s="38"/>
    </row>
    <row r="47" spans="2:9" ht="12.75">
      <c r="B47" s="35">
        <f t="shared" si="6"/>
      </c>
      <c r="C47" s="36">
        <f t="shared" si="3"/>
      </c>
      <c r="D47" s="37">
        <f t="shared" si="4"/>
      </c>
      <c r="E47" s="37">
        <f t="shared" si="5"/>
        <v>0</v>
      </c>
      <c r="F47" s="37">
        <f t="shared" si="7"/>
      </c>
      <c r="G47" s="37">
        <f t="shared" si="8"/>
        <v>0</v>
      </c>
      <c r="H47" s="17">
        <f t="shared" si="9"/>
      </c>
      <c r="I47" s="38"/>
    </row>
    <row r="48" spans="2:9" ht="12.75">
      <c r="B48" s="35">
        <f t="shared" si="6"/>
      </c>
      <c r="C48" s="36">
        <f t="shared" si="3"/>
      </c>
      <c r="D48" s="37">
        <f t="shared" si="4"/>
      </c>
      <c r="E48" s="37">
        <f t="shared" si="5"/>
        <v>0</v>
      </c>
      <c r="F48" s="37">
        <f t="shared" si="7"/>
      </c>
      <c r="G48" s="37">
        <f t="shared" si="8"/>
        <v>0</v>
      </c>
      <c r="H48" s="17">
        <f t="shared" si="9"/>
      </c>
      <c r="I48" s="38"/>
    </row>
    <row r="49" spans="2:9" ht="12.75">
      <c r="B49" s="35">
        <f t="shared" si="6"/>
      </c>
      <c r="C49" s="36">
        <f t="shared" si="3"/>
      </c>
      <c r="D49" s="37">
        <f t="shared" si="4"/>
      </c>
      <c r="E49" s="37">
        <f t="shared" si="5"/>
        <v>0</v>
      </c>
      <c r="F49" s="37">
        <f t="shared" si="7"/>
      </c>
      <c r="G49" s="37">
        <f t="shared" si="8"/>
        <v>0</v>
      </c>
      <c r="H49" s="17">
        <f t="shared" si="9"/>
      </c>
      <c r="I49" s="38"/>
    </row>
    <row r="50" spans="2:9" ht="12.75">
      <c r="B50" s="35">
        <f t="shared" si="6"/>
      </c>
      <c r="C50" s="36">
        <f t="shared" si="3"/>
      </c>
      <c r="D50" s="37">
        <f t="shared" si="4"/>
      </c>
      <c r="E50" s="37">
        <f t="shared" si="5"/>
        <v>0</v>
      </c>
      <c r="F50" s="37">
        <f t="shared" si="7"/>
      </c>
      <c r="G50" s="37">
        <f t="shared" si="8"/>
        <v>0</v>
      </c>
      <c r="H50" s="17">
        <f t="shared" si="9"/>
      </c>
      <c r="I50" s="38"/>
    </row>
    <row r="51" spans="2:9" ht="12.75">
      <c r="B51" s="35">
        <f t="shared" si="6"/>
      </c>
      <c r="C51" s="36">
        <f t="shared" si="3"/>
      </c>
      <c r="D51" s="37">
        <f t="shared" si="4"/>
      </c>
      <c r="E51" s="37">
        <f t="shared" si="5"/>
        <v>0</v>
      </c>
      <c r="F51" s="37">
        <f t="shared" si="7"/>
      </c>
      <c r="G51" s="37">
        <f t="shared" si="8"/>
        <v>0</v>
      </c>
      <c r="H51" s="17">
        <f t="shared" si="9"/>
      </c>
      <c r="I51" s="38"/>
    </row>
    <row r="52" spans="2:9" ht="12.75">
      <c r="B52" s="35">
        <f t="shared" si="6"/>
      </c>
      <c r="C52" s="36">
        <f t="shared" si="3"/>
      </c>
      <c r="D52" s="37">
        <f t="shared" si="4"/>
      </c>
      <c r="E52" s="37">
        <f t="shared" si="5"/>
        <v>0</v>
      </c>
      <c r="F52" s="37">
        <f t="shared" si="7"/>
      </c>
      <c r="G52" s="37">
        <f t="shared" si="8"/>
        <v>0</v>
      </c>
      <c r="H52" s="17">
        <f t="shared" si="9"/>
      </c>
      <c r="I52" s="38"/>
    </row>
    <row r="53" spans="2:9" ht="12.75">
      <c r="B53" s="35">
        <f t="shared" si="6"/>
      </c>
      <c r="C53" s="36">
        <f t="shared" si="3"/>
      </c>
      <c r="D53" s="37">
        <f t="shared" si="4"/>
      </c>
      <c r="E53" s="37">
        <f t="shared" si="5"/>
        <v>0</v>
      </c>
      <c r="F53" s="37">
        <f t="shared" si="7"/>
      </c>
      <c r="G53" s="37">
        <f t="shared" si="8"/>
        <v>0</v>
      </c>
      <c r="H53" s="17">
        <f t="shared" si="9"/>
      </c>
      <c r="I53" s="38"/>
    </row>
    <row r="54" spans="2:9" ht="12.75">
      <c r="B54" s="35">
        <f t="shared" si="6"/>
      </c>
      <c r="C54" s="36">
        <f t="shared" si="3"/>
      </c>
      <c r="D54" s="37">
        <f t="shared" si="4"/>
      </c>
      <c r="E54" s="37">
        <f t="shared" si="5"/>
        <v>0</v>
      </c>
      <c r="F54" s="37">
        <f t="shared" si="7"/>
      </c>
      <c r="G54" s="37">
        <f t="shared" si="8"/>
        <v>0</v>
      </c>
      <c r="H54" s="17">
        <f t="shared" si="9"/>
      </c>
      <c r="I54" s="38"/>
    </row>
    <row r="55" spans="2:9" ht="12.75">
      <c r="B55" s="35">
        <f t="shared" si="6"/>
      </c>
      <c r="C55" s="36">
        <f t="shared" si="3"/>
      </c>
      <c r="D55" s="37">
        <f t="shared" si="4"/>
      </c>
      <c r="E55" s="37">
        <f t="shared" si="5"/>
        <v>0</v>
      </c>
      <c r="F55" s="37">
        <f t="shared" si="7"/>
      </c>
      <c r="G55" s="37">
        <f t="shared" si="8"/>
        <v>0</v>
      </c>
      <c r="H55" s="17">
        <f t="shared" si="9"/>
      </c>
      <c r="I55" s="38"/>
    </row>
    <row r="56" spans="2:9" ht="12.75">
      <c r="B56" s="35">
        <f t="shared" si="6"/>
      </c>
      <c r="C56" s="36">
        <f t="shared" si="3"/>
      </c>
      <c r="D56" s="37">
        <f t="shared" si="4"/>
      </c>
      <c r="E56" s="37">
        <f t="shared" si="5"/>
        <v>0</v>
      </c>
      <c r="F56" s="37">
        <f t="shared" si="7"/>
      </c>
      <c r="G56" s="37">
        <f t="shared" si="8"/>
        <v>0</v>
      </c>
      <c r="H56" s="17">
        <f t="shared" si="9"/>
      </c>
      <c r="I56" s="38"/>
    </row>
    <row r="57" spans="2:9" ht="12.75">
      <c r="B57" s="35">
        <f t="shared" si="6"/>
      </c>
      <c r="C57" s="36">
        <f t="shared" si="3"/>
      </c>
      <c r="D57" s="37">
        <f t="shared" si="4"/>
      </c>
      <c r="E57" s="37">
        <f t="shared" si="5"/>
        <v>0</v>
      </c>
      <c r="F57" s="37">
        <f t="shared" si="7"/>
      </c>
      <c r="G57" s="37">
        <f t="shared" si="8"/>
        <v>0</v>
      </c>
      <c r="H57" s="17">
        <f t="shared" si="9"/>
      </c>
      <c r="I57" s="38"/>
    </row>
    <row r="58" spans="2:9" ht="13.5" thickBot="1">
      <c r="B58" s="39" t="s">
        <v>11</v>
      </c>
      <c r="C58" s="40"/>
      <c r="D58" s="40"/>
      <c r="E58" s="41">
        <f>SUM(E33:E57)</f>
        <v>433722</v>
      </c>
      <c r="F58" s="40"/>
      <c r="G58" s="41">
        <f>SUM(G33:G57)</f>
        <v>467021</v>
      </c>
      <c r="H58" s="29">
        <f>(G58/E58)-100%</f>
        <v>0.07677498489816048</v>
      </c>
      <c r="I58" s="38"/>
    </row>
    <row r="60" spans="2:13" ht="31.5" customHeight="1">
      <c r="B60" s="42" t="s">
        <v>26</v>
      </c>
      <c r="C60" s="43"/>
      <c r="D60" s="43"/>
      <c r="E60" s="43"/>
      <c r="F60" s="43"/>
      <c r="G60" s="43"/>
      <c r="H60" s="43"/>
      <c r="K60" s="44"/>
      <c r="L60" s="44"/>
      <c r="M60" s="44"/>
    </row>
    <row r="62" spans="2:8" ht="12.75">
      <c r="B62" s="46" t="s">
        <v>30</v>
      </c>
      <c r="C62" s="46"/>
      <c r="D62" s="46"/>
      <c r="E62" s="46"/>
      <c r="F62" s="46"/>
      <c r="G62" s="45"/>
      <c r="H62" s="45"/>
    </row>
    <row r="63" spans="2:8" ht="12.75">
      <c r="B63" s="46"/>
      <c r="C63" s="46"/>
      <c r="D63" s="46"/>
      <c r="E63" s="46"/>
      <c r="F63" s="46"/>
      <c r="G63" s="45"/>
      <c r="H63" s="45"/>
    </row>
    <row r="64" spans="2:8" ht="12.75">
      <c r="B64" s="46"/>
      <c r="C64" s="46"/>
      <c r="D64" s="46"/>
      <c r="E64" s="46"/>
      <c r="F64" s="46"/>
      <c r="G64" s="45"/>
      <c r="H64" s="45"/>
    </row>
    <row r="65" spans="2:8" ht="12.75">
      <c r="B65" s="46"/>
      <c r="C65" s="46"/>
      <c r="D65" s="46"/>
      <c r="E65" s="46"/>
      <c r="F65" s="46"/>
      <c r="G65" s="45"/>
      <c r="H65" s="45"/>
    </row>
    <row r="66" spans="2:8" ht="12.75">
      <c r="B66" s="46"/>
      <c r="C66" s="46"/>
      <c r="D66" s="46"/>
      <c r="E66" s="46"/>
      <c r="F66" s="46"/>
      <c r="G66" s="45"/>
      <c r="H66" s="45"/>
    </row>
    <row r="67" spans="2:8" ht="12.75">
      <c r="B67" s="46"/>
      <c r="C67" s="46"/>
      <c r="D67" s="46"/>
      <c r="E67" s="46"/>
      <c r="F67" s="46"/>
      <c r="G67" s="45"/>
      <c r="H67" s="45"/>
    </row>
  </sheetData>
  <sheetProtection/>
  <mergeCells count="7">
    <mergeCell ref="B60:H60"/>
    <mergeCell ref="B31:H31"/>
    <mergeCell ref="B1:J1"/>
    <mergeCell ref="B2:J2"/>
    <mergeCell ref="B3:J3"/>
    <mergeCell ref="B62:F67"/>
    <mergeCell ref="G62:H67"/>
  </mergeCells>
  <printOptions/>
  <pageMargins left="0.75" right="0.75" top="1" bottom="1" header="0.5" footer="0.5"/>
  <pageSetup orientation="portrait" paperSize="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67"/>
  <sheetViews>
    <sheetView zoomScalePageLayoutView="0" workbookViewId="0" topLeftCell="A33">
      <selection activeCell="L60" sqref="L60"/>
    </sheetView>
  </sheetViews>
  <sheetFormatPr defaultColWidth="10.625" defaultRowHeight="12.75"/>
  <cols>
    <col min="1" max="1" width="2.50390625" style="11" customWidth="1"/>
    <col min="2" max="2" width="9.50390625" style="11" customWidth="1"/>
    <col min="3" max="3" width="17.875" style="11" customWidth="1"/>
    <col min="4" max="4" width="9.50390625" style="11" customWidth="1"/>
    <col min="5" max="5" width="10.00390625" style="11" customWidth="1"/>
    <col min="6" max="6" width="9.875" style="11" customWidth="1"/>
    <col min="7" max="7" width="10.375" style="11" customWidth="1"/>
    <col min="8" max="8" width="10.875" style="11" customWidth="1"/>
    <col min="9" max="9" width="9.125" style="11" customWidth="1"/>
    <col min="10" max="10" width="10.625" style="11" customWidth="1"/>
    <col min="11" max="11" width="9.50390625" style="11" customWidth="1"/>
    <col min="12" max="12" width="10.625" style="11" customWidth="1"/>
    <col min="13" max="13" width="8.625" style="11" customWidth="1"/>
    <col min="14" max="16384" width="10.625" style="11" customWidth="1"/>
  </cols>
  <sheetData>
    <row r="1" spans="2:10" s="2" customFormat="1" ht="18" customHeight="1">
      <c r="B1" s="1" t="s">
        <v>25</v>
      </c>
      <c r="C1" s="1"/>
      <c r="D1" s="1"/>
      <c r="E1" s="1"/>
      <c r="F1" s="1"/>
      <c r="G1" s="1"/>
      <c r="H1" s="1"/>
      <c r="I1" s="1"/>
      <c r="J1" s="1"/>
    </row>
    <row r="2" spans="2:10" s="2" customFormat="1" ht="51" customHeight="1" thickBot="1">
      <c r="B2" s="3" t="s">
        <v>15</v>
      </c>
      <c r="C2" s="3"/>
      <c r="D2" s="3"/>
      <c r="E2" s="3"/>
      <c r="F2" s="3"/>
      <c r="G2" s="3"/>
      <c r="H2" s="3"/>
      <c r="I2" s="3"/>
      <c r="J2" s="3"/>
    </row>
    <row r="3" spans="2:14" s="2" customFormat="1" ht="18" customHeight="1">
      <c r="B3" s="4" t="s">
        <v>1</v>
      </c>
      <c r="C3" s="5"/>
      <c r="D3" s="5"/>
      <c r="E3" s="5"/>
      <c r="F3" s="5"/>
      <c r="G3" s="5"/>
      <c r="H3" s="5"/>
      <c r="I3" s="5"/>
      <c r="J3" s="5"/>
      <c r="K3" s="6"/>
      <c r="L3" s="7"/>
      <c r="M3" s="7"/>
      <c r="N3" s="7"/>
    </row>
    <row r="4" spans="2:11" ht="64.5">
      <c r="B4" s="8" t="s">
        <v>7</v>
      </c>
      <c r="C4" s="9" t="s">
        <v>17</v>
      </c>
      <c r="D4" s="9" t="s">
        <v>5</v>
      </c>
      <c r="E4" s="9" t="s">
        <v>16</v>
      </c>
      <c r="F4" s="9" t="s">
        <v>13</v>
      </c>
      <c r="G4" s="9" t="s">
        <v>6</v>
      </c>
      <c r="H4" s="9" t="s">
        <v>14</v>
      </c>
      <c r="I4" s="9" t="s">
        <v>3</v>
      </c>
      <c r="J4" s="9" t="s">
        <v>4</v>
      </c>
      <c r="K4" s="10" t="s">
        <v>12</v>
      </c>
    </row>
    <row r="5" spans="2:11" ht="15" customHeight="1">
      <c r="B5" s="12">
        <v>99203</v>
      </c>
      <c r="C5" s="7" t="s">
        <v>22</v>
      </c>
      <c r="D5" s="13">
        <v>385</v>
      </c>
      <c r="E5" s="14">
        <v>94.18</v>
      </c>
      <c r="F5" s="15">
        <v>115</v>
      </c>
      <c r="G5" s="16">
        <f>IF(E5=0,"",F5/E5)</f>
        <v>1.2210660437460181</v>
      </c>
      <c r="H5" s="15">
        <v>105</v>
      </c>
      <c r="I5" s="16">
        <f>IF(E5=0,"",H5/E5)</f>
        <v>1.1148863877681034</v>
      </c>
      <c r="J5" s="15">
        <v>113</v>
      </c>
      <c r="K5" s="17">
        <f>IF(E5=0,"",J5/E5)</f>
        <v>1.1998301125504351</v>
      </c>
    </row>
    <row r="6" spans="2:12" ht="12.75">
      <c r="B6" s="18">
        <v>99213</v>
      </c>
      <c r="C6" s="19" t="s">
        <v>21</v>
      </c>
      <c r="D6" s="13">
        <v>2269</v>
      </c>
      <c r="E6" s="14">
        <v>51.63</v>
      </c>
      <c r="F6" s="15">
        <v>65</v>
      </c>
      <c r="G6" s="16">
        <f>IF(E6=0,"",F6/E6)</f>
        <v>1.2589579701723803</v>
      </c>
      <c r="H6" s="15">
        <v>58</v>
      </c>
      <c r="I6" s="16">
        <f aca="true" t="shared" si="0" ref="I6:I29">IF(E6=0,"",H6/E6)</f>
        <v>1.1233778810768933</v>
      </c>
      <c r="J6" s="15">
        <v>62</v>
      </c>
      <c r="K6" s="17">
        <f aca="true" t="shared" si="1" ref="K6:K29">IF(E6=0,"",J6/E6)</f>
        <v>1.2008522177028857</v>
      </c>
      <c r="L6" s="20"/>
    </row>
    <row r="7" spans="2:12" ht="12.75">
      <c r="B7" s="18">
        <v>99232</v>
      </c>
      <c r="C7" s="19" t="s">
        <v>20</v>
      </c>
      <c r="D7" s="13">
        <v>596</v>
      </c>
      <c r="E7" s="14">
        <v>54.27</v>
      </c>
      <c r="F7" s="15">
        <v>65</v>
      </c>
      <c r="G7" s="16">
        <f aca="true" t="shared" si="2" ref="G7:G29">IF(E7=0,"",F7/E7)</f>
        <v>1.1977151280633866</v>
      </c>
      <c r="H7" s="15">
        <v>60</v>
      </c>
      <c r="I7" s="16">
        <f t="shared" si="0"/>
        <v>1.1055831951354338</v>
      </c>
      <c r="J7" s="15">
        <v>65</v>
      </c>
      <c r="K7" s="17">
        <f t="shared" si="1"/>
        <v>1.1977151280633866</v>
      </c>
      <c r="L7" s="21"/>
    </row>
    <row r="8" spans="2:11" ht="12.75">
      <c r="B8" s="18">
        <v>99214</v>
      </c>
      <c r="C8" s="19" t="s">
        <v>23</v>
      </c>
      <c r="D8" s="13">
        <v>1977</v>
      </c>
      <c r="E8" s="14">
        <v>80.65</v>
      </c>
      <c r="F8" s="15">
        <v>100</v>
      </c>
      <c r="G8" s="16">
        <f t="shared" si="2"/>
        <v>1.2399256044637321</v>
      </c>
      <c r="H8" s="15">
        <v>90</v>
      </c>
      <c r="I8" s="16">
        <f t="shared" si="0"/>
        <v>1.115933044017359</v>
      </c>
      <c r="J8" s="15">
        <v>97</v>
      </c>
      <c r="K8" s="17">
        <f t="shared" si="1"/>
        <v>1.2027278363298202</v>
      </c>
    </row>
    <row r="9" spans="2:11" ht="12.75">
      <c r="B9" s="18">
        <v>45330</v>
      </c>
      <c r="C9" s="19" t="s">
        <v>18</v>
      </c>
      <c r="D9" s="13">
        <v>112</v>
      </c>
      <c r="E9" s="14">
        <v>117.28</v>
      </c>
      <c r="F9" s="15">
        <v>125</v>
      </c>
      <c r="G9" s="16">
        <f t="shared" si="2"/>
        <v>1.065825375170532</v>
      </c>
      <c r="H9" s="15">
        <v>125</v>
      </c>
      <c r="I9" s="16">
        <f t="shared" si="0"/>
        <v>1.065825375170532</v>
      </c>
      <c r="J9" s="15">
        <v>141</v>
      </c>
      <c r="K9" s="17">
        <f t="shared" si="1"/>
        <v>1.2022510231923602</v>
      </c>
    </row>
    <row r="10" spans="2:12" ht="12.75">
      <c r="B10" s="18">
        <v>93000</v>
      </c>
      <c r="C10" s="19" t="s">
        <v>19</v>
      </c>
      <c r="D10" s="13">
        <v>198</v>
      </c>
      <c r="E10" s="14">
        <v>25.76</v>
      </c>
      <c r="F10" s="15">
        <v>50</v>
      </c>
      <c r="G10" s="16">
        <f t="shared" si="2"/>
        <v>1.9409937888198756</v>
      </c>
      <c r="H10" s="15">
        <v>45</v>
      </c>
      <c r="I10" s="16">
        <f t="shared" si="0"/>
        <v>1.746894409937888</v>
      </c>
      <c r="J10" s="15">
        <v>45</v>
      </c>
      <c r="K10" s="17">
        <f t="shared" si="1"/>
        <v>1.746894409937888</v>
      </c>
      <c r="L10" s="20"/>
    </row>
    <row r="11" spans="2:12" ht="12.75">
      <c r="B11" s="18">
        <v>99396</v>
      </c>
      <c r="C11" s="19" t="s">
        <v>28</v>
      </c>
      <c r="D11" s="13">
        <v>211</v>
      </c>
      <c r="E11" s="14">
        <v>104.27</v>
      </c>
      <c r="F11" s="15">
        <v>130</v>
      </c>
      <c r="G11" s="16">
        <f t="shared" si="2"/>
        <v>1.2467632108947924</v>
      </c>
      <c r="H11" s="15">
        <v>105</v>
      </c>
      <c r="I11" s="16">
        <f t="shared" si="0"/>
        <v>1.0070010549534862</v>
      </c>
      <c r="J11" s="15">
        <v>117</v>
      </c>
      <c r="K11" s="17">
        <f t="shared" si="1"/>
        <v>1.1220868898053131</v>
      </c>
      <c r="L11" s="21"/>
    </row>
    <row r="12" spans="2:11" ht="12.75">
      <c r="B12" s="18">
        <v>81002</v>
      </c>
      <c r="C12" s="19" t="s">
        <v>27</v>
      </c>
      <c r="D12" s="13">
        <v>588</v>
      </c>
      <c r="E12" s="22">
        <v>0</v>
      </c>
      <c r="F12" s="15">
        <v>12</v>
      </c>
      <c r="G12" s="16">
        <f t="shared" si="2"/>
      </c>
      <c r="H12" s="15">
        <v>5</v>
      </c>
      <c r="I12" s="16">
        <f t="shared" si="0"/>
      </c>
      <c r="J12" s="15">
        <v>5</v>
      </c>
      <c r="K12" s="17">
        <f t="shared" si="1"/>
      </c>
    </row>
    <row r="13" spans="2:11" ht="12.75">
      <c r="B13" s="18"/>
      <c r="C13" s="19"/>
      <c r="D13" s="13"/>
      <c r="E13" s="14"/>
      <c r="F13" s="15"/>
      <c r="G13" s="16">
        <f t="shared" si="2"/>
      </c>
      <c r="H13" s="15"/>
      <c r="I13" s="16">
        <f t="shared" si="0"/>
      </c>
      <c r="J13" s="15"/>
      <c r="K13" s="17">
        <f t="shared" si="1"/>
      </c>
    </row>
    <row r="14" spans="2:12" ht="12.75">
      <c r="B14" s="18"/>
      <c r="C14" s="19"/>
      <c r="D14" s="13"/>
      <c r="E14" s="14"/>
      <c r="F14" s="15"/>
      <c r="G14" s="16">
        <f t="shared" si="2"/>
      </c>
      <c r="H14" s="15"/>
      <c r="I14" s="16">
        <f t="shared" si="0"/>
      </c>
      <c r="J14" s="15"/>
      <c r="K14" s="17">
        <f t="shared" si="1"/>
      </c>
      <c r="L14" s="20"/>
    </row>
    <row r="15" spans="2:12" ht="12.75">
      <c r="B15" s="18"/>
      <c r="C15" s="19"/>
      <c r="D15" s="13"/>
      <c r="E15" s="14"/>
      <c r="F15" s="15"/>
      <c r="G15" s="16">
        <f t="shared" si="2"/>
      </c>
      <c r="H15" s="15"/>
      <c r="I15" s="16">
        <f t="shared" si="0"/>
      </c>
      <c r="J15" s="15"/>
      <c r="K15" s="17">
        <f t="shared" si="1"/>
      </c>
      <c r="L15" s="21"/>
    </row>
    <row r="16" spans="2:11" ht="12.75">
      <c r="B16" s="18"/>
      <c r="C16" s="19"/>
      <c r="D16" s="13"/>
      <c r="E16" s="14"/>
      <c r="F16" s="15"/>
      <c r="G16" s="16">
        <f t="shared" si="2"/>
      </c>
      <c r="H16" s="15"/>
      <c r="I16" s="16">
        <f t="shared" si="0"/>
      </c>
      <c r="J16" s="15"/>
      <c r="K16" s="17">
        <f t="shared" si="1"/>
      </c>
    </row>
    <row r="17" spans="2:11" ht="12.75">
      <c r="B17" s="18"/>
      <c r="C17" s="19"/>
      <c r="D17" s="13"/>
      <c r="E17" s="14"/>
      <c r="F17" s="15"/>
      <c r="G17" s="16">
        <f t="shared" si="2"/>
      </c>
      <c r="H17" s="15"/>
      <c r="I17" s="16">
        <f t="shared" si="0"/>
      </c>
      <c r="J17" s="15"/>
      <c r="K17" s="17">
        <f t="shared" si="1"/>
      </c>
    </row>
    <row r="18" spans="2:11" ht="12.75">
      <c r="B18" s="18"/>
      <c r="C18" s="19"/>
      <c r="D18" s="13"/>
      <c r="E18" s="14"/>
      <c r="F18" s="15"/>
      <c r="G18" s="16">
        <f t="shared" si="2"/>
      </c>
      <c r="H18" s="15"/>
      <c r="I18" s="16">
        <f t="shared" si="0"/>
      </c>
      <c r="J18" s="15"/>
      <c r="K18" s="17">
        <f t="shared" si="1"/>
      </c>
    </row>
    <row r="19" spans="2:11" ht="12.75">
      <c r="B19" s="18"/>
      <c r="C19" s="19"/>
      <c r="D19" s="13"/>
      <c r="E19" s="14"/>
      <c r="F19" s="15"/>
      <c r="G19" s="16">
        <f t="shared" si="2"/>
      </c>
      <c r="H19" s="15"/>
      <c r="I19" s="16">
        <f t="shared" si="0"/>
      </c>
      <c r="J19" s="15"/>
      <c r="K19" s="17">
        <f t="shared" si="1"/>
      </c>
    </row>
    <row r="20" spans="2:11" ht="12.75">
      <c r="B20" s="18"/>
      <c r="C20" s="19"/>
      <c r="D20" s="13"/>
      <c r="E20" s="14"/>
      <c r="F20" s="15"/>
      <c r="G20" s="16">
        <f t="shared" si="2"/>
      </c>
      <c r="H20" s="15"/>
      <c r="I20" s="16">
        <f t="shared" si="0"/>
      </c>
      <c r="J20" s="15"/>
      <c r="K20" s="17">
        <f t="shared" si="1"/>
      </c>
    </row>
    <row r="21" spans="2:11" ht="12.75">
      <c r="B21" s="18"/>
      <c r="C21" s="19"/>
      <c r="D21" s="13"/>
      <c r="E21" s="14"/>
      <c r="F21" s="15"/>
      <c r="G21" s="16">
        <f t="shared" si="2"/>
      </c>
      <c r="H21" s="15"/>
      <c r="I21" s="16">
        <f t="shared" si="0"/>
      </c>
      <c r="J21" s="15"/>
      <c r="K21" s="17">
        <f t="shared" si="1"/>
      </c>
    </row>
    <row r="22" spans="2:11" ht="12.75">
      <c r="B22" s="18"/>
      <c r="C22" s="19"/>
      <c r="D22" s="13"/>
      <c r="E22" s="14"/>
      <c r="F22" s="15"/>
      <c r="G22" s="16">
        <f t="shared" si="2"/>
      </c>
      <c r="H22" s="15"/>
      <c r="I22" s="16">
        <f t="shared" si="0"/>
      </c>
      <c r="J22" s="15"/>
      <c r="K22" s="17">
        <f t="shared" si="1"/>
      </c>
    </row>
    <row r="23" spans="2:11" ht="12.75">
      <c r="B23" s="18"/>
      <c r="C23" s="19"/>
      <c r="D23" s="13"/>
      <c r="E23" s="14"/>
      <c r="F23" s="15"/>
      <c r="G23" s="16">
        <f t="shared" si="2"/>
      </c>
      <c r="H23" s="15"/>
      <c r="I23" s="16">
        <f t="shared" si="0"/>
      </c>
      <c r="J23" s="15"/>
      <c r="K23" s="17">
        <f t="shared" si="1"/>
      </c>
    </row>
    <row r="24" spans="2:11" ht="12.75">
      <c r="B24" s="18"/>
      <c r="C24" s="19"/>
      <c r="D24" s="13"/>
      <c r="E24" s="14"/>
      <c r="F24" s="15"/>
      <c r="G24" s="16">
        <f t="shared" si="2"/>
      </c>
      <c r="H24" s="15"/>
      <c r="I24" s="16">
        <f t="shared" si="0"/>
      </c>
      <c r="J24" s="15"/>
      <c r="K24" s="17">
        <f t="shared" si="1"/>
      </c>
    </row>
    <row r="25" spans="2:11" ht="12.75">
      <c r="B25" s="18"/>
      <c r="C25" s="19"/>
      <c r="D25" s="13"/>
      <c r="E25" s="14"/>
      <c r="F25" s="15"/>
      <c r="G25" s="16">
        <f t="shared" si="2"/>
      </c>
      <c r="H25" s="15"/>
      <c r="I25" s="16">
        <f t="shared" si="0"/>
      </c>
      <c r="J25" s="15"/>
      <c r="K25" s="17">
        <f t="shared" si="1"/>
      </c>
    </row>
    <row r="26" spans="2:11" ht="12.75">
      <c r="B26" s="18"/>
      <c r="C26" s="19"/>
      <c r="D26" s="13"/>
      <c r="E26" s="14"/>
      <c r="F26" s="15"/>
      <c r="G26" s="16">
        <f t="shared" si="2"/>
      </c>
      <c r="H26" s="15"/>
      <c r="I26" s="16">
        <f t="shared" si="0"/>
      </c>
      <c r="J26" s="15"/>
      <c r="K26" s="17">
        <f t="shared" si="1"/>
      </c>
    </row>
    <row r="27" spans="2:11" ht="12.75">
      <c r="B27" s="18"/>
      <c r="C27" s="19"/>
      <c r="D27" s="13"/>
      <c r="E27" s="14"/>
      <c r="F27" s="15"/>
      <c r="G27" s="16">
        <f t="shared" si="2"/>
      </c>
      <c r="H27" s="15"/>
      <c r="I27" s="16">
        <f t="shared" si="0"/>
      </c>
      <c r="J27" s="15"/>
      <c r="K27" s="17">
        <f t="shared" si="1"/>
      </c>
    </row>
    <row r="28" spans="2:11" ht="12.75">
      <c r="B28" s="18"/>
      <c r="C28" s="19"/>
      <c r="D28" s="13"/>
      <c r="E28" s="14"/>
      <c r="F28" s="15"/>
      <c r="G28" s="16">
        <f t="shared" si="2"/>
      </c>
      <c r="H28" s="15"/>
      <c r="I28" s="16">
        <f t="shared" si="0"/>
      </c>
      <c r="J28" s="15"/>
      <c r="K28" s="17">
        <f t="shared" si="1"/>
      </c>
    </row>
    <row r="29" spans="2:11" ht="13.5" thickBot="1">
      <c r="B29" s="23"/>
      <c r="C29" s="24"/>
      <c r="D29" s="25"/>
      <c r="E29" s="26"/>
      <c r="F29" s="27"/>
      <c r="G29" s="28">
        <f t="shared" si="2"/>
      </c>
      <c r="H29" s="27"/>
      <c r="I29" s="28">
        <f t="shared" si="0"/>
      </c>
      <c r="J29" s="27"/>
      <c r="K29" s="29">
        <f t="shared" si="1"/>
      </c>
    </row>
    <row r="30" ht="13.5" thickBot="1"/>
    <row r="31" spans="2:8" ht="18.75" customHeight="1">
      <c r="B31" s="30" t="s">
        <v>2</v>
      </c>
      <c r="C31" s="31"/>
      <c r="D31" s="31"/>
      <c r="E31" s="31"/>
      <c r="F31" s="31"/>
      <c r="G31" s="31"/>
      <c r="H31" s="32"/>
    </row>
    <row r="32" spans="2:17" ht="39" customHeight="1">
      <c r="B32" s="8" t="s">
        <v>7</v>
      </c>
      <c r="C32" s="9" t="s">
        <v>5</v>
      </c>
      <c r="D32" s="9" t="s">
        <v>0</v>
      </c>
      <c r="E32" s="9" t="s">
        <v>8</v>
      </c>
      <c r="F32" s="9" t="s">
        <v>4</v>
      </c>
      <c r="G32" s="9" t="s">
        <v>9</v>
      </c>
      <c r="H32" s="10" t="s">
        <v>10</v>
      </c>
      <c r="I32" s="33"/>
      <c r="J32" s="34"/>
      <c r="K32" s="34"/>
      <c r="L32" s="34"/>
      <c r="M32" s="34"/>
      <c r="N32" s="34"/>
      <c r="P32" s="34"/>
      <c r="Q32" s="34"/>
    </row>
    <row r="33" spans="2:9" ht="12.75">
      <c r="B33" s="35">
        <f>IF(B5=0,"",B5)</f>
        <v>99203</v>
      </c>
      <c r="C33" s="36">
        <f aca="true" t="shared" si="3" ref="C33:C57">IF(D5=0,"",D5)</f>
        <v>385</v>
      </c>
      <c r="D33" s="37">
        <f aca="true" t="shared" si="4" ref="D33:D57">IF(H5=0,"",H5)</f>
        <v>105</v>
      </c>
      <c r="E33" s="37">
        <f aca="true" t="shared" si="5" ref="E33:E57">PRODUCT(C33:D33)</f>
        <v>40425</v>
      </c>
      <c r="F33" s="37">
        <f>IF(J5=0,"",J5)</f>
        <v>113</v>
      </c>
      <c r="G33" s="37">
        <f>IF(C33=0,"",PRODUCT(C33,F33))</f>
        <v>43505</v>
      </c>
      <c r="H33" s="17">
        <f>IF(G33=0,"",((G33/E33)-100%))</f>
        <v>0.07619047619047614</v>
      </c>
      <c r="I33" s="38"/>
    </row>
    <row r="34" spans="2:9" ht="12.75">
      <c r="B34" s="35">
        <f aca="true" t="shared" si="6" ref="B34:B57">IF(B6=0,"",B6)</f>
        <v>99213</v>
      </c>
      <c r="C34" s="36">
        <f t="shared" si="3"/>
        <v>2269</v>
      </c>
      <c r="D34" s="37">
        <f t="shared" si="4"/>
        <v>58</v>
      </c>
      <c r="E34" s="37">
        <f t="shared" si="5"/>
        <v>131602</v>
      </c>
      <c r="F34" s="37">
        <f aca="true" t="shared" si="7" ref="F34:F57">IF(J6=0,"",J6)</f>
        <v>62</v>
      </c>
      <c r="G34" s="37">
        <f aca="true" t="shared" si="8" ref="G34:G57">IF(C34=0,"",(PRODUCT(C34,F34)))</f>
        <v>140678</v>
      </c>
      <c r="H34" s="17">
        <f aca="true" t="shared" si="9" ref="H34:H57">IF(G34=0,"",((G34/E34)-100%))</f>
        <v>0.06896551724137923</v>
      </c>
      <c r="I34" s="38"/>
    </row>
    <row r="35" spans="2:9" ht="12.75">
      <c r="B35" s="35">
        <f t="shared" si="6"/>
        <v>99232</v>
      </c>
      <c r="C35" s="36">
        <f t="shared" si="3"/>
        <v>596</v>
      </c>
      <c r="D35" s="37">
        <f t="shared" si="4"/>
        <v>60</v>
      </c>
      <c r="E35" s="37">
        <f t="shared" si="5"/>
        <v>35760</v>
      </c>
      <c r="F35" s="37">
        <f t="shared" si="7"/>
        <v>65</v>
      </c>
      <c r="G35" s="37">
        <f t="shared" si="8"/>
        <v>38740</v>
      </c>
      <c r="H35" s="17">
        <f t="shared" si="9"/>
        <v>0.08333333333333326</v>
      </c>
      <c r="I35" s="38"/>
    </row>
    <row r="36" spans="2:9" ht="12.75">
      <c r="B36" s="35">
        <f t="shared" si="6"/>
        <v>99214</v>
      </c>
      <c r="C36" s="36">
        <f t="shared" si="3"/>
        <v>1977</v>
      </c>
      <c r="D36" s="37">
        <f t="shared" si="4"/>
        <v>90</v>
      </c>
      <c r="E36" s="37">
        <f t="shared" si="5"/>
        <v>177930</v>
      </c>
      <c r="F36" s="37">
        <f t="shared" si="7"/>
        <v>97</v>
      </c>
      <c r="G36" s="37">
        <f t="shared" si="8"/>
        <v>191769</v>
      </c>
      <c r="H36" s="17">
        <f t="shared" si="9"/>
        <v>0.07777777777777772</v>
      </c>
      <c r="I36" s="38"/>
    </row>
    <row r="37" spans="2:9" ht="12.75">
      <c r="B37" s="35">
        <f t="shared" si="6"/>
        <v>45330</v>
      </c>
      <c r="C37" s="36">
        <f t="shared" si="3"/>
        <v>112</v>
      </c>
      <c r="D37" s="37">
        <f t="shared" si="4"/>
        <v>125</v>
      </c>
      <c r="E37" s="37">
        <f t="shared" si="5"/>
        <v>14000</v>
      </c>
      <c r="F37" s="37">
        <f t="shared" si="7"/>
        <v>141</v>
      </c>
      <c r="G37" s="37">
        <f t="shared" si="8"/>
        <v>15792</v>
      </c>
      <c r="H37" s="17">
        <f t="shared" si="9"/>
        <v>0.1279999999999999</v>
      </c>
      <c r="I37" s="38"/>
    </row>
    <row r="38" spans="2:9" ht="12.75">
      <c r="B38" s="35">
        <f t="shared" si="6"/>
        <v>93000</v>
      </c>
      <c r="C38" s="36">
        <f t="shared" si="3"/>
        <v>198</v>
      </c>
      <c r="D38" s="37">
        <f t="shared" si="4"/>
        <v>45</v>
      </c>
      <c r="E38" s="37">
        <f t="shared" si="5"/>
        <v>8910</v>
      </c>
      <c r="F38" s="37">
        <f t="shared" si="7"/>
        <v>45</v>
      </c>
      <c r="G38" s="37">
        <f t="shared" si="8"/>
        <v>8910</v>
      </c>
      <c r="H38" s="17">
        <f t="shared" si="9"/>
        <v>0</v>
      </c>
      <c r="I38" s="38"/>
    </row>
    <row r="39" spans="2:9" ht="12.75">
      <c r="B39" s="35">
        <f t="shared" si="6"/>
        <v>99396</v>
      </c>
      <c r="C39" s="36">
        <f t="shared" si="3"/>
        <v>211</v>
      </c>
      <c r="D39" s="37">
        <f t="shared" si="4"/>
        <v>105</v>
      </c>
      <c r="E39" s="37">
        <f t="shared" si="5"/>
        <v>22155</v>
      </c>
      <c r="F39" s="37">
        <f t="shared" si="7"/>
        <v>117</v>
      </c>
      <c r="G39" s="37">
        <f t="shared" si="8"/>
        <v>24687</v>
      </c>
      <c r="H39" s="17">
        <f t="shared" si="9"/>
        <v>0.11428571428571432</v>
      </c>
      <c r="I39" s="38"/>
    </row>
    <row r="40" spans="2:9" ht="12.75">
      <c r="B40" s="35">
        <f t="shared" si="6"/>
        <v>81002</v>
      </c>
      <c r="C40" s="36">
        <f t="shared" si="3"/>
        <v>588</v>
      </c>
      <c r="D40" s="37">
        <f t="shared" si="4"/>
        <v>5</v>
      </c>
      <c r="E40" s="37">
        <f t="shared" si="5"/>
        <v>2940</v>
      </c>
      <c r="F40" s="37">
        <f t="shared" si="7"/>
        <v>5</v>
      </c>
      <c r="G40" s="37">
        <f t="shared" si="8"/>
        <v>2940</v>
      </c>
      <c r="H40" s="17">
        <f t="shared" si="9"/>
        <v>0</v>
      </c>
      <c r="I40" s="38"/>
    </row>
    <row r="41" spans="2:9" ht="12.75">
      <c r="B41" s="35">
        <f t="shared" si="6"/>
      </c>
      <c r="C41" s="36">
        <f t="shared" si="3"/>
      </c>
      <c r="D41" s="37">
        <f t="shared" si="4"/>
      </c>
      <c r="E41" s="37">
        <f t="shared" si="5"/>
        <v>0</v>
      </c>
      <c r="F41" s="37">
        <f t="shared" si="7"/>
      </c>
      <c r="G41" s="37">
        <f t="shared" si="8"/>
        <v>0</v>
      </c>
      <c r="H41" s="17">
        <f t="shared" si="9"/>
      </c>
      <c r="I41" s="38"/>
    </row>
    <row r="42" spans="2:9" ht="12.75">
      <c r="B42" s="35">
        <f t="shared" si="6"/>
      </c>
      <c r="C42" s="36">
        <f t="shared" si="3"/>
      </c>
      <c r="D42" s="37">
        <f t="shared" si="4"/>
      </c>
      <c r="E42" s="37">
        <f t="shared" si="5"/>
        <v>0</v>
      </c>
      <c r="F42" s="37">
        <f t="shared" si="7"/>
      </c>
      <c r="G42" s="37">
        <f t="shared" si="8"/>
        <v>0</v>
      </c>
      <c r="H42" s="17">
        <f t="shared" si="9"/>
      </c>
      <c r="I42" s="38"/>
    </row>
    <row r="43" spans="2:9" ht="12.75">
      <c r="B43" s="35">
        <f t="shared" si="6"/>
      </c>
      <c r="C43" s="36">
        <f t="shared" si="3"/>
      </c>
      <c r="D43" s="37">
        <f t="shared" si="4"/>
      </c>
      <c r="E43" s="37">
        <f t="shared" si="5"/>
        <v>0</v>
      </c>
      <c r="F43" s="37">
        <f t="shared" si="7"/>
      </c>
      <c r="G43" s="37">
        <f t="shared" si="8"/>
        <v>0</v>
      </c>
      <c r="H43" s="17">
        <f t="shared" si="9"/>
      </c>
      <c r="I43" s="38"/>
    </row>
    <row r="44" spans="2:9" ht="12.75">
      <c r="B44" s="35">
        <f t="shared" si="6"/>
      </c>
      <c r="C44" s="36">
        <f t="shared" si="3"/>
      </c>
      <c r="D44" s="37">
        <f t="shared" si="4"/>
      </c>
      <c r="E44" s="37">
        <f t="shared" si="5"/>
        <v>0</v>
      </c>
      <c r="F44" s="37">
        <f t="shared" si="7"/>
      </c>
      <c r="G44" s="37">
        <f t="shared" si="8"/>
        <v>0</v>
      </c>
      <c r="H44" s="17">
        <f t="shared" si="9"/>
      </c>
      <c r="I44" s="38"/>
    </row>
    <row r="45" spans="2:9" ht="12.75">
      <c r="B45" s="35">
        <f t="shared" si="6"/>
      </c>
      <c r="C45" s="36">
        <f t="shared" si="3"/>
      </c>
      <c r="D45" s="37">
        <f t="shared" si="4"/>
      </c>
      <c r="E45" s="37">
        <f t="shared" si="5"/>
        <v>0</v>
      </c>
      <c r="F45" s="37">
        <f t="shared" si="7"/>
      </c>
      <c r="G45" s="37">
        <f t="shared" si="8"/>
        <v>0</v>
      </c>
      <c r="H45" s="17">
        <f t="shared" si="9"/>
      </c>
      <c r="I45" s="38"/>
    </row>
    <row r="46" spans="2:9" ht="12.75">
      <c r="B46" s="35">
        <f t="shared" si="6"/>
      </c>
      <c r="C46" s="36">
        <f t="shared" si="3"/>
      </c>
      <c r="D46" s="37">
        <f t="shared" si="4"/>
      </c>
      <c r="E46" s="37">
        <f t="shared" si="5"/>
        <v>0</v>
      </c>
      <c r="F46" s="37">
        <f t="shared" si="7"/>
      </c>
      <c r="G46" s="37">
        <f t="shared" si="8"/>
        <v>0</v>
      </c>
      <c r="H46" s="17">
        <f t="shared" si="9"/>
      </c>
      <c r="I46" s="38"/>
    </row>
    <row r="47" spans="2:9" ht="12.75">
      <c r="B47" s="35">
        <f t="shared" si="6"/>
      </c>
      <c r="C47" s="36">
        <f t="shared" si="3"/>
      </c>
      <c r="D47" s="37">
        <f t="shared" si="4"/>
      </c>
      <c r="E47" s="37">
        <f t="shared" si="5"/>
        <v>0</v>
      </c>
      <c r="F47" s="37">
        <f t="shared" si="7"/>
      </c>
      <c r="G47" s="37">
        <f t="shared" si="8"/>
        <v>0</v>
      </c>
      <c r="H47" s="17">
        <f t="shared" si="9"/>
      </c>
      <c r="I47" s="38"/>
    </row>
    <row r="48" spans="2:9" ht="12.75">
      <c r="B48" s="35">
        <f t="shared" si="6"/>
      </c>
      <c r="C48" s="36">
        <f t="shared" si="3"/>
      </c>
      <c r="D48" s="37">
        <f t="shared" si="4"/>
      </c>
      <c r="E48" s="37">
        <f t="shared" si="5"/>
        <v>0</v>
      </c>
      <c r="F48" s="37">
        <f t="shared" si="7"/>
      </c>
      <c r="G48" s="37">
        <f t="shared" si="8"/>
        <v>0</v>
      </c>
      <c r="H48" s="17">
        <f t="shared" si="9"/>
      </c>
      <c r="I48" s="38"/>
    </row>
    <row r="49" spans="2:9" ht="12.75">
      <c r="B49" s="35">
        <f t="shared" si="6"/>
      </c>
      <c r="C49" s="36">
        <f t="shared" si="3"/>
      </c>
      <c r="D49" s="37">
        <f t="shared" si="4"/>
      </c>
      <c r="E49" s="37">
        <f t="shared" si="5"/>
        <v>0</v>
      </c>
      <c r="F49" s="37">
        <f t="shared" si="7"/>
      </c>
      <c r="G49" s="37">
        <f t="shared" si="8"/>
        <v>0</v>
      </c>
      <c r="H49" s="17">
        <f t="shared" si="9"/>
      </c>
      <c r="I49" s="38"/>
    </row>
    <row r="50" spans="2:9" ht="12.75">
      <c r="B50" s="35">
        <f t="shared" si="6"/>
      </c>
      <c r="C50" s="36">
        <f t="shared" si="3"/>
      </c>
      <c r="D50" s="37">
        <f t="shared" si="4"/>
      </c>
      <c r="E50" s="37">
        <f t="shared" si="5"/>
        <v>0</v>
      </c>
      <c r="F50" s="37">
        <f t="shared" si="7"/>
      </c>
      <c r="G50" s="37">
        <f t="shared" si="8"/>
        <v>0</v>
      </c>
      <c r="H50" s="17">
        <f t="shared" si="9"/>
      </c>
      <c r="I50" s="38"/>
    </row>
    <row r="51" spans="2:9" ht="12.75">
      <c r="B51" s="35">
        <f t="shared" si="6"/>
      </c>
      <c r="C51" s="36">
        <f t="shared" si="3"/>
      </c>
      <c r="D51" s="37">
        <f t="shared" si="4"/>
      </c>
      <c r="E51" s="37">
        <f t="shared" si="5"/>
        <v>0</v>
      </c>
      <c r="F51" s="37">
        <f t="shared" si="7"/>
      </c>
      <c r="G51" s="37">
        <f t="shared" si="8"/>
        <v>0</v>
      </c>
      <c r="H51" s="17">
        <f t="shared" si="9"/>
      </c>
      <c r="I51" s="38"/>
    </row>
    <row r="52" spans="2:9" ht="12.75">
      <c r="B52" s="35">
        <f t="shared" si="6"/>
      </c>
      <c r="C52" s="36">
        <f t="shared" si="3"/>
      </c>
      <c r="D52" s="37">
        <f t="shared" si="4"/>
      </c>
      <c r="E52" s="37">
        <f t="shared" si="5"/>
        <v>0</v>
      </c>
      <c r="F52" s="37">
        <f t="shared" si="7"/>
      </c>
      <c r="G52" s="37">
        <f t="shared" si="8"/>
        <v>0</v>
      </c>
      <c r="H52" s="17">
        <f t="shared" si="9"/>
      </c>
      <c r="I52" s="38"/>
    </row>
    <row r="53" spans="2:9" ht="12.75">
      <c r="B53" s="35">
        <f t="shared" si="6"/>
      </c>
      <c r="C53" s="36">
        <f t="shared" si="3"/>
      </c>
      <c r="D53" s="37">
        <f t="shared" si="4"/>
      </c>
      <c r="E53" s="37">
        <f t="shared" si="5"/>
        <v>0</v>
      </c>
      <c r="F53" s="37">
        <f t="shared" si="7"/>
      </c>
      <c r="G53" s="37">
        <f t="shared" si="8"/>
        <v>0</v>
      </c>
      <c r="H53" s="17">
        <f t="shared" si="9"/>
      </c>
      <c r="I53" s="38"/>
    </row>
    <row r="54" spans="2:9" ht="12.75">
      <c r="B54" s="35">
        <f t="shared" si="6"/>
      </c>
      <c r="C54" s="36">
        <f t="shared" si="3"/>
      </c>
      <c r="D54" s="37">
        <f t="shared" si="4"/>
      </c>
      <c r="E54" s="37">
        <f t="shared" si="5"/>
        <v>0</v>
      </c>
      <c r="F54" s="37">
        <f t="shared" si="7"/>
      </c>
      <c r="G54" s="37">
        <f t="shared" si="8"/>
        <v>0</v>
      </c>
      <c r="H54" s="17">
        <f t="shared" si="9"/>
      </c>
      <c r="I54" s="38"/>
    </row>
    <row r="55" spans="2:9" ht="12.75">
      <c r="B55" s="35">
        <f t="shared" si="6"/>
      </c>
      <c r="C55" s="36">
        <f t="shared" si="3"/>
      </c>
      <c r="D55" s="37">
        <f t="shared" si="4"/>
      </c>
      <c r="E55" s="37">
        <f t="shared" si="5"/>
        <v>0</v>
      </c>
      <c r="F55" s="37">
        <f t="shared" si="7"/>
      </c>
      <c r="G55" s="37">
        <f t="shared" si="8"/>
        <v>0</v>
      </c>
      <c r="H55" s="17">
        <f t="shared" si="9"/>
      </c>
      <c r="I55" s="38"/>
    </row>
    <row r="56" spans="2:9" ht="12.75">
      <c r="B56" s="35">
        <f t="shared" si="6"/>
      </c>
      <c r="C56" s="36">
        <f t="shared" si="3"/>
      </c>
      <c r="D56" s="37">
        <f t="shared" si="4"/>
      </c>
      <c r="E56" s="37">
        <f t="shared" si="5"/>
        <v>0</v>
      </c>
      <c r="F56" s="37">
        <f t="shared" si="7"/>
      </c>
      <c r="G56" s="37">
        <f t="shared" si="8"/>
        <v>0</v>
      </c>
      <c r="H56" s="17">
        <f t="shared" si="9"/>
      </c>
      <c r="I56" s="38"/>
    </row>
    <row r="57" spans="2:9" ht="12.75">
      <c r="B57" s="35">
        <f t="shared" si="6"/>
      </c>
      <c r="C57" s="36">
        <f t="shared" si="3"/>
      </c>
      <c r="D57" s="37">
        <f t="shared" si="4"/>
      </c>
      <c r="E57" s="37">
        <f t="shared" si="5"/>
        <v>0</v>
      </c>
      <c r="F57" s="37">
        <f t="shared" si="7"/>
      </c>
      <c r="G57" s="37">
        <f t="shared" si="8"/>
        <v>0</v>
      </c>
      <c r="H57" s="17">
        <f t="shared" si="9"/>
      </c>
      <c r="I57" s="38"/>
    </row>
    <row r="58" spans="2:9" ht="13.5" thickBot="1">
      <c r="B58" s="39" t="s">
        <v>11</v>
      </c>
      <c r="C58" s="40"/>
      <c r="D58" s="40"/>
      <c r="E58" s="41">
        <f>SUM(E33:E57)</f>
        <v>433722</v>
      </c>
      <c r="F58" s="40"/>
      <c r="G58" s="41">
        <f>SUM(G33:G57)</f>
        <v>467021</v>
      </c>
      <c r="H58" s="29">
        <f>(G58/E58)-100%</f>
        <v>0.07677498489816048</v>
      </c>
      <c r="I58" s="38"/>
    </row>
    <row r="60" spans="2:13" ht="31.5" customHeight="1">
      <c r="B60" s="42" t="s">
        <v>26</v>
      </c>
      <c r="C60" s="43"/>
      <c r="D60" s="43"/>
      <c r="E60" s="43"/>
      <c r="F60" s="43"/>
      <c r="G60" s="43"/>
      <c r="H60" s="43"/>
      <c r="K60" s="44"/>
      <c r="L60" s="44"/>
      <c r="M60" s="44"/>
    </row>
    <row r="62" spans="2:8" ht="12.75">
      <c r="B62" s="46" t="s">
        <v>30</v>
      </c>
      <c r="C62" s="46"/>
      <c r="D62" s="46"/>
      <c r="E62" s="46"/>
      <c r="F62" s="46"/>
      <c r="G62" s="45"/>
      <c r="H62" s="45"/>
    </row>
    <row r="63" spans="2:8" ht="12.75">
      <c r="B63" s="46"/>
      <c r="C63" s="46"/>
      <c r="D63" s="46"/>
      <c r="E63" s="46"/>
      <c r="F63" s="46"/>
      <c r="G63" s="45"/>
      <c r="H63" s="45"/>
    </row>
    <row r="64" spans="2:8" ht="12.75">
      <c r="B64" s="46"/>
      <c r="C64" s="46"/>
      <c r="D64" s="46"/>
      <c r="E64" s="46"/>
      <c r="F64" s="46"/>
      <c r="G64" s="45"/>
      <c r="H64" s="45"/>
    </row>
    <row r="65" spans="2:8" ht="12.75">
      <c r="B65" s="46"/>
      <c r="C65" s="46"/>
      <c r="D65" s="46"/>
      <c r="E65" s="46"/>
      <c r="F65" s="46"/>
      <c r="G65" s="45"/>
      <c r="H65" s="45"/>
    </row>
    <row r="66" spans="2:8" ht="12.75">
      <c r="B66" s="46"/>
      <c r="C66" s="46"/>
      <c r="D66" s="46"/>
      <c r="E66" s="46"/>
      <c r="F66" s="46"/>
      <c r="G66" s="45"/>
      <c r="H66" s="45"/>
    </row>
    <row r="67" spans="2:8" ht="12.75">
      <c r="B67" s="46"/>
      <c r="C67" s="46"/>
      <c r="D67" s="46"/>
      <c r="E67" s="46"/>
      <c r="F67" s="46"/>
      <c r="G67" s="45"/>
      <c r="H67" s="45"/>
    </row>
  </sheetData>
  <sheetProtection/>
  <mergeCells count="7">
    <mergeCell ref="B60:H60"/>
    <mergeCell ref="B31:H31"/>
    <mergeCell ref="B1:J1"/>
    <mergeCell ref="B2:J2"/>
    <mergeCell ref="B3:J3"/>
    <mergeCell ref="B62:F67"/>
    <mergeCell ref="G62:H67"/>
  </mergeCells>
  <printOptions/>
  <pageMargins left="0.75" right="0.75" top="1" bottom="1" header="0.5" footer="0.5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AAFP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Fee Anaylysis Spreadsheet</dc:title>
  <dc:subject/>
  <dc:creator>Gregory J. Mertz, MBA, FACMPE</dc:creator>
  <cp:keywords/>
  <dc:description/>
  <cp:lastModifiedBy>Lindsey Hoover</cp:lastModifiedBy>
  <dcterms:created xsi:type="dcterms:W3CDTF">2004-08-27T21:37:42Z</dcterms:created>
  <dcterms:modified xsi:type="dcterms:W3CDTF">2018-08-09T13:37:38Z</dcterms:modified>
  <cp:category/>
  <cp:version/>
  <cp:contentType/>
  <cp:contentStatus/>
</cp:coreProperties>
</file>